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00" yWindow="360" windowWidth="12435" windowHeight="9720"/>
  </bookViews>
  <sheets>
    <sheet name="меню" sheetId="1" r:id="rId1"/>
  </sheets>
  <definedNames>
    <definedName name="_xlnm.Print_Area" localSheetId="0">меню!$A$1:$M$253</definedName>
  </definedNames>
  <calcPr calcId="124519"/>
</workbook>
</file>

<file path=xl/calcChain.xml><?xml version="1.0" encoding="utf-8"?>
<calcChain xmlns="http://schemas.openxmlformats.org/spreadsheetml/2006/main">
  <c r="F331" i="1"/>
  <c r="E331"/>
  <c r="D268"/>
  <c r="C268"/>
  <c r="C203"/>
  <c r="D203"/>
  <c r="D44"/>
  <c r="C44"/>
  <c r="D256"/>
  <c r="C256"/>
  <c r="L64"/>
  <c r="K64"/>
  <c r="J64"/>
  <c r="I64"/>
  <c r="H64"/>
  <c r="G64"/>
  <c r="F64"/>
  <c r="E64"/>
  <c r="D64"/>
  <c r="C64"/>
  <c r="C331" l="1"/>
  <c r="D331"/>
  <c r="G331"/>
  <c r="H331"/>
  <c r="I331"/>
  <c r="J331"/>
  <c r="K331"/>
  <c r="L331"/>
  <c r="L299"/>
  <c r="K299"/>
  <c r="J299"/>
  <c r="I299"/>
  <c r="H299"/>
  <c r="G299"/>
  <c r="F299"/>
  <c r="E299"/>
  <c r="D299"/>
  <c r="C299"/>
  <c r="L268"/>
  <c r="K268"/>
  <c r="J268"/>
  <c r="I268"/>
  <c r="H268"/>
  <c r="G268"/>
  <c r="F268"/>
  <c r="E268"/>
  <c r="C236"/>
  <c r="D236"/>
  <c r="E236"/>
  <c r="F236"/>
  <c r="G236"/>
  <c r="H236"/>
  <c r="I236"/>
  <c r="J236"/>
  <c r="K236"/>
  <c r="L236"/>
  <c r="L203"/>
  <c r="K203"/>
  <c r="J203"/>
  <c r="I203"/>
  <c r="H203"/>
  <c r="G203"/>
  <c r="F203"/>
  <c r="E203"/>
  <c r="L172"/>
  <c r="K172"/>
  <c r="J172"/>
  <c r="I172"/>
  <c r="H172"/>
  <c r="G172"/>
  <c r="F172"/>
  <c r="E172"/>
  <c r="D172"/>
  <c r="C172"/>
  <c r="L140"/>
  <c r="K140"/>
  <c r="J140"/>
  <c r="I140"/>
  <c r="H140"/>
  <c r="G140"/>
  <c r="F140"/>
  <c r="E140"/>
  <c r="D140"/>
  <c r="C140"/>
  <c r="L107"/>
  <c r="K107"/>
  <c r="J107"/>
  <c r="I107"/>
  <c r="H107"/>
  <c r="G107"/>
  <c r="F107"/>
  <c r="E107"/>
  <c r="D107"/>
  <c r="C107"/>
  <c r="L75"/>
  <c r="K75"/>
  <c r="J75"/>
  <c r="I75"/>
  <c r="H75"/>
  <c r="G75"/>
  <c r="F75"/>
  <c r="E75"/>
  <c r="D75"/>
  <c r="C75"/>
  <c r="L44"/>
  <c r="K44"/>
  <c r="J44"/>
  <c r="I44"/>
  <c r="H44"/>
  <c r="G44"/>
  <c r="F44"/>
  <c r="E44"/>
  <c r="L320" l="1"/>
  <c r="K320"/>
  <c r="J320"/>
  <c r="I320"/>
  <c r="H320"/>
  <c r="G320"/>
  <c r="F320"/>
  <c r="E320"/>
  <c r="D320"/>
  <c r="C320"/>
  <c r="C287"/>
  <c r="F224" l="1"/>
  <c r="E224"/>
  <c r="D224"/>
  <c r="C224"/>
  <c r="F160" l="1"/>
  <c r="E160"/>
  <c r="D160"/>
  <c r="C160"/>
  <c r="E33" l="1"/>
  <c r="L33"/>
  <c r="K33"/>
  <c r="J33"/>
  <c r="I33"/>
  <c r="H33"/>
  <c r="G33"/>
  <c r="F33"/>
  <c r="D33"/>
  <c r="C33"/>
  <c r="D128" l="1"/>
  <c r="E128"/>
  <c r="F128"/>
  <c r="G128"/>
  <c r="H128"/>
  <c r="I128"/>
  <c r="J128"/>
  <c r="K128"/>
  <c r="L128"/>
  <c r="C128"/>
  <c r="D95"/>
  <c r="D287"/>
  <c r="F95"/>
  <c r="F193"/>
  <c r="F256"/>
  <c r="F287"/>
  <c r="H95"/>
  <c r="H160"/>
  <c r="H193"/>
  <c r="H224"/>
  <c r="H256"/>
  <c r="H287"/>
  <c r="L95"/>
  <c r="L160"/>
  <c r="L193"/>
  <c r="L224"/>
  <c r="L256"/>
  <c r="L287"/>
  <c r="K95"/>
  <c r="K160"/>
  <c r="K193"/>
  <c r="K224"/>
  <c r="K256"/>
  <c r="K287"/>
  <c r="D338" l="1"/>
  <c r="D339" s="1"/>
  <c r="F338"/>
  <c r="F339" s="1"/>
  <c r="K338"/>
  <c r="K339" s="1"/>
  <c r="H338"/>
  <c r="H339" s="1"/>
  <c r="L338"/>
  <c r="L339" s="1"/>
  <c r="J287"/>
  <c r="I287"/>
  <c r="G287"/>
  <c r="E287"/>
  <c r="E193" l="1"/>
  <c r="G193"/>
  <c r="I193"/>
  <c r="J193"/>
  <c r="J256"/>
  <c r="I256"/>
  <c r="G256"/>
  <c r="E256"/>
  <c r="J224"/>
  <c r="I224"/>
  <c r="G224"/>
  <c r="J160"/>
  <c r="I160"/>
  <c r="G160"/>
  <c r="J95"/>
  <c r="I95"/>
  <c r="G95"/>
  <c r="E95"/>
  <c r="C95"/>
  <c r="C338" l="1"/>
  <c r="C339" s="1"/>
  <c r="J338"/>
  <c r="J339" s="1"/>
  <c r="G338"/>
  <c r="G339" s="1"/>
  <c r="I338"/>
  <c r="I339" s="1"/>
  <c r="E338"/>
  <c r="E339" s="1"/>
</calcChain>
</file>

<file path=xl/sharedStrings.xml><?xml version="1.0" encoding="utf-8"?>
<sst xmlns="http://schemas.openxmlformats.org/spreadsheetml/2006/main" count="771" uniqueCount="168">
  <si>
    <t>Согласовано:</t>
  </si>
  <si>
    <t>Утверждено</t>
  </si>
  <si>
    <t>директор______________________________</t>
  </si>
  <si>
    <t>_____________________________________</t>
  </si>
  <si>
    <t xml:space="preserve">                   10-ти дневное меню  для обеспечением горячим питанием обучающихся  возрастной группы 7-11лет и 12- 18 лет                                                      </t>
  </si>
  <si>
    <t>№ рец.</t>
  </si>
  <si>
    <t>Наименование блюд</t>
  </si>
  <si>
    <t>вес блюда</t>
  </si>
  <si>
    <t>Пищевые вещества/г/</t>
  </si>
  <si>
    <t>Энергет. ценность</t>
  </si>
  <si>
    <t>по сбор.</t>
  </si>
  <si>
    <t>Б</t>
  </si>
  <si>
    <t>Ж</t>
  </si>
  <si>
    <t>У</t>
  </si>
  <si>
    <t>ккал</t>
  </si>
  <si>
    <t xml:space="preserve">Завтрак </t>
  </si>
  <si>
    <t>Итого</t>
  </si>
  <si>
    <t>15,4-19,25</t>
  </si>
  <si>
    <t>18-22,5</t>
  </si>
  <si>
    <t>15,8-19,75</t>
  </si>
  <si>
    <t>18-23</t>
  </si>
  <si>
    <t>67-83,75</t>
  </si>
  <si>
    <t>76,6-95,75</t>
  </si>
  <si>
    <t>470-587,5</t>
  </si>
  <si>
    <t>544-680</t>
  </si>
  <si>
    <t xml:space="preserve">                   10-ти дневное меню  для обеспечением горячим питанием обучающихся  возрастной группы 7-11 и 12-18 лет                                                       </t>
  </si>
  <si>
    <t>икра кабачковая консервированная</t>
  </si>
  <si>
    <t>макароны отварные с маслом</t>
  </si>
  <si>
    <t xml:space="preserve">                   10-ти дневное меню  для обеспечением горячим питанием обучающихся  возрастной группы 7-11 и 12- 18 лет                                                         </t>
  </si>
  <si>
    <t xml:space="preserve">                   10-ти дневное меню  для горячим питанием обучающихся  возрастной группы 7-11 и 12-18 лет                                                         </t>
  </si>
  <si>
    <t xml:space="preserve">                   10-ти дневное меню  для обеспечением горячим питанием обучающихся  возрастной группы 7-11и12-18 лет                                                         </t>
  </si>
  <si>
    <t>плов из птицы</t>
  </si>
  <si>
    <t>Средний суточный рацион</t>
  </si>
  <si>
    <t xml:space="preserve">                   10-ти дневное меню  для обеспечением горячим питанием обучающихся  возрастной группы 7-11и12-18 лет                                                  </t>
  </si>
  <si>
    <t>101/2004л</t>
  </si>
  <si>
    <t>701/2010м</t>
  </si>
  <si>
    <t>338/2017м</t>
  </si>
  <si>
    <t>399/2017м</t>
  </si>
  <si>
    <t>блинчики с повидлом</t>
  </si>
  <si>
    <t>203/2017м</t>
  </si>
  <si>
    <t>70/71/2017м</t>
  </si>
  <si>
    <t>181/2017м</t>
  </si>
  <si>
    <t>310/2017м</t>
  </si>
  <si>
    <t>картофель отварной</t>
  </si>
  <si>
    <t>291/2017м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</si>
  <si>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</si>
  <si>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на продукцию для обучающихся во всех образовательных учреждениях / Под ред. М.П. Могильного и В.А. Тутельяна. -      М.:ДеЛи плюс, 2017. - 544с.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</si>
  <si>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</si>
  <si>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САНПИН 1.2. 3685-21 " Гигиенические нормативы и требования к обеспечению безопасности и (или) безвредности для человека факторов среды обитания".</t>
  </si>
  <si>
    <t>255/2017м</t>
  </si>
  <si>
    <t>50\150</t>
  </si>
  <si>
    <t>70\160</t>
  </si>
  <si>
    <t>229/2017м</t>
  </si>
  <si>
    <t>171/2017м</t>
  </si>
  <si>
    <t>Хлеб пшеничный</t>
  </si>
  <si>
    <t>каша гречневая рассыпчатая с маслом</t>
  </si>
  <si>
    <t xml:space="preserve">овощи по сезону в нарезке (помидор ) </t>
  </si>
  <si>
    <t>Овощи по сезону   в нарезке  (огурец)</t>
  </si>
  <si>
    <t>54-2гн/2022н</t>
  </si>
  <si>
    <t>Чай с сахаром</t>
  </si>
  <si>
    <t>54-3гн/2022н</t>
  </si>
  <si>
    <t>Чай с лимоном и сахаром</t>
  </si>
  <si>
    <t>259/2017м</t>
  </si>
  <si>
    <t>131/2017м</t>
  </si>
  <si>
    <t>Консервы закусочные (зеленый горошек)</t>
  </si>
  <si>
    <t>289/2017м</t>
  </si>
  <si>
    <t>Рагу с птицей</t>
  </si>
  <si>
    <t>100/20</t>
  </si>
  <si>
    <t>54-167/2022н</t>
  </si>
  <si>
    <t>Каша  "Дружба" молочная с из смеси рисовой и пшенной крупы</t>
  </si>
  <si>
    <t>печень тушеная с соусом</t>
  </si>
  <si>
    <t>54-1хн/2022н</t>
  </si>
  <si>
    <t>Компот из сухофруктов</t>
  </si>
  <si>
    <t>Норма завтрака по СанПин  20%- 25%  ± 5%</t>
  </si>
  <si>
    <t>Директор ООО "_____________________"</t>
  </si>
  <si>
    <t>_______________/Кортоножко Е.Ю.</t>
  </si>
  <si>
    <t xml:space="preserve">Перспективное </t>
  </si>
  <si>
    <t>Сборник рецептур блюд и типовых меню для организации питания детей в образовательных организациях и организациях отдыха детей и их оздоровления. На основе Федерального бюджетного учреждения науки " Новосибирский научно- исследовательский  институт гигиены и эпидемиологии Роспотребнадзора" 2022г- 275с</t>
  </si>
  <si>
    <t>Неделя 1/ день 1</t>
  </si>
  <si>
    <t>Неделя 2/ день10</t>
  </si>
  <si>
    <t>Неделя 1/ день 9</t>
  </si>
  <si>
    <t>Неделя 2/ день8</t>
  </si>
  <si>
    <t>Неделя 2/ день7</t>
  </si>
  <si>
    <t>Неделя 2/ день 6</t>
  </si>
  <si>
    <t>Неделя 1/ день 5</t>
  </si>
  <si>
    <t>Неделя 1/ день 4</t>
  </si>
  <si>
    <t>Неделя 1/ день3</t>
  </si>
  <si>
    <t>Неделя 1/ день2</t>
  </si>
  <si>
    <t>Всего завтраки за 10 дней</t>
  </si>
  <si>
    <t>54-17с/2022н</t>
  </si>
  <si>
    <t>Суп овощной со сметаной</t>
  </si>
  <si>
    <t>702/2010 м</t>
  </si>
  <si>
    <t>Хлеб ржано-пшеничный</t>
  </si>
  <si>
    <t>Норма обеда по СанПин  30%- 35%  ± 5%</t>
  </si>
  <si>
    <t>23,1-26,95</t>
  </si>
  <si>
    <t>27-31,5</t>
  </si>
  <si>
    <t>23,7-26,95</t>
  </si>
  <si>
    <t>27-32,2</t>
  </si>
  <si>
    <t>100,5-117,25</t>
  </si>
  <si>
    <t>114,9-134,05</t>
  </si>
  <si>
    <t>705-822,5</t>
  </si>
  <si>
    <t>816-952</t>
  </si>
  <si>
    <t>101/2017м</t>
  </si>
  <si>
    <t>Суп картофельный с крупой (пшено)</t>
  </si>
  <si>
    <t>342/2017м</t>
  </si>
  <si>
    <t>Компот из свежих фруктов</t>
  </si>
  <si>
    <t>701/2010 м</t>
  </si>
  <si>
    <t>54-3с/2022н</t>
  </si>
  <si>
    <t xml:space="preserve">Рассольник  ленинградский (перловка) </t>
  </si>
  <si>
    <t>Макароны  отварные с маслом</t>
  </si>
  <si>
    <t>702/2010м</t>
  </si>
  <si>
    <t>52/2017м</t>
  </si>
  <si>
    <t>Свекла отварная с  растительным маслом</t>
  </si>
  <si>
    <t>54-1с/2022н</t>
  </si>
  <si>
    <t>Щи из свежей капусты с картофелем со сметаной</t>
  </si>
  <si>
    <t>Каша рисовая рассыпчатая с маслом</t>
  </si>
  <si>
    <t>54-25с/2022н</t>
  </si>
  <si>
    <t>Суп картофельный с бобовыми (горох)</t>
  </si>
  <si>
    <t>701/010м</t>
  </si>
  <si>
    <t xml:space="preserve">Хлеб пшеничный </t>
  </si>
  <si>
    <t>702/010м</t>
  </si>
  <si>
    <t>Всего</t>
  </si>
  <si>
    <r>
      <t xml:space="preserve">Норма обеда по СанПин  30%- 35%  </t>
    </r>
    <r>
      <rPr>
        <sz val="11"/>
        <color indexed="10"/>
        <rFont val="Calibri"/>
        <family val="2"/>
        <charset val="204"/>
      </rPr>
      <t>± 5%</t>
    </r>
  </si>
  <si>
    <t>24/2017м</t>
  </si>
  <si>
    <t>Овощи по сезону в нарезке (помидоры и огурцы)</t>
  </si>
  <si>
    <t>125/2017м</t>
  </si>
  <si>
    <t>Картофель отварной</t>
  </si>
  <si>
    <t>71/2017м</t>
  </si>
  <si>
    <t>Овощи   в нарезке  (огурец свежий)</t>
  </si>
  <si>
    <t>54-7с/2022н</t>
  </si>
  <si>
    <t xml:space="preserve">Суп картофельный с макаронными изделиями </t>
  </si>
  <si>
    <t>3/2017м</t>
  </si>
  <si>
    <t>54-25м/2022н</t>
  </si>
  <si>
    <t>54-45хн/2022н</t>
  </si>
  <si>
    <t>чай каркаде</t>
  </si>
  <si>
    <t>фрукт свежий (яблоко)</t>
  </si>
  <si>
    <t>Рыба тушеная с овощами</t>
  </si>
  <si>
    <t>Котлета куриная из п/ф  с соусом сметанным с томатом</t>
  </si>
  <si>
    <t>овощи по сезону   в нарезке  (огурец)</t>
  </si>
  <si>
    <t>Котлеты домашние из п/ф с соусом сметанным с томатом</t>
  </si>
  <si>
    <t>54-45гн/2022н</t>
  </si>
  <si>
    <t>Напиток лимонный</t>
  </si>
  <si>
    <t>699/2004л</t>
  </si>
  <si>
    <t>Каша пшеничная рассыпчатая с маслом</t>
  </si>
  <si>
    <t>Фрикадельки "Классические" с соусом сметанным с томатом</t>
  </si>
  <si>
    <t>77-7/2022    331/2017м</t>
  </si>
  <si>
    <t>54-13хн/2022н</t>
  </si>
  <si>
    <t>напиток из шиповника</t>
  </si>
  <si>
    <t>обед ОВЗ</t>
  </si>
  <si>
    <t>7-11 лет    1-4класс</t>
  </si>
  <si>
    <t>12-18 лет   5-11класс</t>
  </si>
  <si>
    <t>Птица тушенная в сметанном соусе с морковью</t>
  </si>
  <si>
    <t>Каша гречневая рассыпчатая с маслом</t>
  </si>
  <si>
    <t>Плов из птицы</t>
  </si>
  <si>
    <t>Котлета куриная из п/ф с соусом томатным</t>
  </si>
  <si>
    <t>ТТК77-2/2022  -331/2017м</t>
  </si>
  <si>
    <t>ТТК77-3/2022-331/2017м</t>
  </si>
  <si>
    <t>ТТК 77-3/2022-331/2017м</t>
  </si>
  <si>
    <t>ТТк77-3/2022-331/2017м</t>
  </si>
  <si>
    <t>ТТК 77-2/2022              54-3сс/2022н</t>
  </si>
  <si>
    <t xml:space="preserve">           10-ти дневное меню для обеспечения бесплатного горячего питания (завтраки и обеды) обучающихся  в муницыпальных образовательных организациях,  возрастной группы 7-11 лет и 12-18 лет                                                                                                                                     </t>
  </si>
  <si>
    <t xml:space="preserve">Овощи по сезону в нарезке (помидор ) </t>
  </si>
  <si>
    <t>Жаркое по домашнему</t>
  </si>
  <si>
    <t>Чай каркаде</t>
  </si>
  <si>
    <t>Икра кабачковая консервированная</t>
  </si>
  <si>
    <t>Каша молочная жидкая манная, с сахаром и маслом</t>
  </si>
  <si>
    <t>Фрукт свежий (яблоко)</t>
  </si>
  <si>
    <t>Бутерброд с сыром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</si>
</sst>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"/>
    <numFmt numFmtId="166" formatCode="#,##0.0;\-#,##0.0"/>
    <numFmt numFmtId="167" formatCode="0.00;[Red]0.00"/>
    <numFmt numFmtId="168" formatCode="#,##0.00_ ;\-#,##0.00\ "/>
    <numFmt numFmtId="169" formatCode="0.0;[Red]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i/>
      <sz val="11"/>
      <color indexed="1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indexed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indexed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indexed="10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indexed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3" fillId="0" borderId="0"/>
    <xf numFmtId="0" fontId="5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20" applyNumberFormat="0" applyAlignment="0" applyProtection="0"/>
    <xf numFmtId="0" fontId="15" fillId="21" borderId="21" applyNumberFormat="0" applyAlignment="0" applyProtection="0"/>
    <xf numFmtId="0" fontId="16" fillId="21" borderId="20" applyNumberFormat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2" borderId="26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5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24" borderId="27" applyNumberFormat="0" applyAlignment="0" applyProtection="0"/>
    <xf numFmtId="0" fontId="26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</cellStyleXfs>
  <cellXfs count="291">
    <xf numFmtId="0" fontId="0" fillId="0" borderId="0" xfId="0"/>
    <xf numFmtId="0" fontId="2" fillId="0" borderId="0" xfId="0" applyFont="1" applyFill="1"/>
    <xf numFmtId="0" fontId="4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0" xfId="1" applyFont="1" applyFill="1" applyBorder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6" fillId="0" borderId="0" xfId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29" fillId="0" borderId="0" xfId="0" applyNumberFormat="1" applyFont="1"/>
    <xf numFmtId="0" fontId="29" fillId="0" borderId="0" xfId="0" applyFont="1"/>
    <xf numFmtId="0" fontId="0" fillId="0" borderId="9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9" xfId="1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7" fillId="25" borderId="9" xfId="1" applyFont="1" applyFill="1" applyBorder="1" applyAlignment="1">
      <alignment horizontal="center"/>
    </xf>
    <xf numFmtId="0" fontId="31" fillId="0" borderId="9" xfId="0" applyNumberFormat="1" applyFont="1" applyFill="1" applyBorder="1" applyAlignment="1" applyProtection="1">
      <alignment horizontal="left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26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26" borderId="9" xfId="0" applyFont="1" applyFill="1" applyBorder="1" applyAlignment="1">
      <alignment horizontal="left" wrapText="1"/>
    </xf>
    <xf numFmtId="0" fontId="7" fillId="26" borderId="9" xfId="1" applyFont="1" applyFill="1" applyBorder="1" applyAlignment="1">
      <alignment wrapText="1"/>
    </xf>
    <xf numFmtId="0" fontId="7" fillId="26" borderId="9" xfId="1" applyFont="1" applyFill="1" applyBorder="1" applyAlignment="1">
      <alignment horizontal="center"/>
    </xf>
    <xf numFmtId="168" fontId="31" fillId="0" borderId="9" xfId="0" applyNumberFormat="1" applyFont="1" applyFill="1" applyBorder="1" applyAlignment="1" applyProtection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8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7" fillId="0" borderId="5" xfId="1" applyFont="1" applyFill="1" applyBorder="1" applyAlignment="1">
      <alignment horizontal="center"/>
    </xf>
    <xf numFmtId="2" fontId="31" fillId="0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distributed"/>
    </xf>
    <xf numFmtId="0" fontId="7" fillId="0" borderId="9" xfId="1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4" fillId="0" borderId="0" xfId="1" applyFont="1" applyFill="1" applyBorder="1" applyAlignment="1">
      <alignment horizontal="center"/>
    </xf>
    <xf numFmtId="9" fontId="0" fillId="0" borderId="0" xfId="0" applyNumberFormat="1" applyFont="1" applyFill="1" applyBorder="1"/>
    <xf numFmtId="0" fontId="35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31" fillId="0" borderId="0" xfId="0" applyFont="1" applyFill="1" applyAlignment="1"/>
    <xf numFmtId="0" fontId="3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distributed"/>
    </xf>
    <xf numFmtId="0" fontId="0" fillId="0" borderId="0" xfId="0" applyFont="1" applyFill="1" applyAlignment="1">
      <alignment horizontal="left" vertical="distributed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1" applyFont="1" applyFill="1" applyBorder="1"/>
    <xf numFmtId="164" fontId="6" fillId="0" borderId="9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165" fontId="6" fillId="0" borderId="12" xfId="1" applyNumberFormat="1" applyFont="1" applyFill="1" applyBorder="1" applyAlignment="1">
      <alignment horizontal="center"/>
    </xf>
    <xf numFmtId="0" fontId="36" fillId="2" borderId="10" xfId="0" applyFont="1" applyFill="1" applyBorder="1"/>
    <xf numFmtId="0" fontId="32" fillId="0" borderId="0" xfId="1" applyFont="1" applyFill="1" applyBorder="1" applyAlignment="1">
      <alignment horizontal="center"/>
    </xf>
    <xf numFmtId="2" fontId="36" fillId="2" borderId="9" xfId="0" applyNumberFormat="1" applyFont="1" applyFill="1" applyBorder="1" applyAlignment="1">
      <alignment horizontal="right"/>
    </xf>
    <xf numFmtId="0" fontId="36" fillId="0" borderId="9" xfId="1" applyFont="1" applyFill="1" applyBorder="1" applyAlignment="1">
      <alignment horizontal="center"/>
    </xf>
    <xf numFmtId="2" fontId="36" fillId="2" borderId="9" xfId="0" applyNumberFormat="1" applyFont="1" applyFill="1" applyBorder="1" applyAlignment="1">
      <alignment horizontal="center"/>
    </xf>
    <xf numFmtId="0" fontId="36" fillId="2" borderId="0" xfId="0" applyFont="1" applyFill="1" applyBorder="1"/>
    <xf numFmtId="2" fontId="36" fillId="2" borderId="0" xfId="0" applyNumberFormat="1" applyFont="1" applyFill="1" applyBorder="1" applyAlignment="1">
      <alignment horizontal="right"/>
    </xf>
    <xf numFmtId="0" fontId="36" fillId="0" borderId="0" xfId="1" applyFont="1" applyFill="1" applyBorder="1" applyAlignment="1">
      <alignment horizontal="center"/>
    </xf>
    <xf numFmtId="2" fontId="36" fillId="2" borderId="0" xfId="0" applyNumberFormat="1" applyFont="1" applyFill="1" applyBorder="1" applyAlignment="1">
      <alignment horizontal="center"/>
    </xf>
    <xf numFmtId="0" fontId="36" fillId="0" borderId="0" xfId="1" applyFont="1" applyFill="1" applyBorder="1"/>
    <xf numFmtId="0" fontId="7" fillId="0" borderId="13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165" fontId="6" fillId="0" borderId="9" xfId="1" applyNumberFormat="1" applyFont="1" applyFill="1" applyBorder="1" applyAlignment="1">
      <alignment horizontal="center"/>
    </xf>
    <xf numFmtId="0" fontId="6" fillId="0" borderId="9" xfId="2" applyNumberFormat="1" applyFont="1" applyBorder="1" applyAlignment="1">
      <alignment horizontal="left" vertical="center" wrapText="1"/>
    </xf>
    <xf numFmtId="2" fontId="36" fillId="2" borderId="10" xfId="0" applyNumberFormat="1" applyFont="1" applyFill="1" applyBorder="1" applyAlignment="1">
      <alignment horizontal="right"/>
    </xf>
    <xf numFmtId="2" fontId="36" fillId="2" borderId="10" xfId="0" applyNumberFormat="1" applyFont="1" applyFill="1" applyBorder="1" applyAlignment="1">
      <alignment horizontal="center"/>
    </xf>
    <xf numFmtId="0" fontId="6" fillId="0" borderId="9" xfId="1" applyNumberFormat="1" applyFont="1" applyFill="1" applyBorder="1" applyAlignment="1">
      <alignment horizontal="center"/>
    </xf>
    <xf numFmtId="166" fontId="31" fillId="0" borderId="9" xfId="0" applyNumberFormat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19" xfId="0" applyFont="1" applyFill="1" applyBorder="1" applyAlignment="1">
      <alignment horizontal="center"/>
    </xf>
    <xf numFmtId="0" fontId="35" fillId="0" borderId="0" xfId="1" applyFont="1" applyFill="1" applyBorder="1"/>
    <xf numFmtId="1" fontId="6" fillId="0" borderId="9" xfId="1" applyNumberFormat="1" applyFont="1" applyFill="1" applyBorder="1" applyAlignment="1">
      <alignment horizontal="center"/>
    </xf>
    <xf numFmtId="0" fontId="6" fillId="0" borderId="9" xfId="1" applyFont="1" applyFill="1" applyBorder="1"/>
    <xf numFmtId="0" fontId="6" fillId="0" borderId="9" xfId="1" applyFont="1" applyFill="1" applyBorder="1" applyAlignment="1">
      <alignment horizontal="right"/>
    </xf>
    <xf numFmtId="167" fontId="6" fillId="0" borderId="9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/>
    <xf numFmtId="0" fontId="38" fillId="0" borderId="0" xfId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Alignment="1"/>
    <xf numFmtId="0" fontId="6" fillId="0" borderId="0" xfId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3" fillId="0" borderId="0" xfId="0" applyFont="1" applyAlignment="1">
      <alignment vertical="distributed"/>
    </xf>
    <xf numFmtId="0" fontId="33" fillId="0" borderId="0" xfId="0" applyFont="1" applyAlignment="1">
      <alignment horizontal="center" vertical="distributed"/>
    </xf>
    <xf numFmtId="0" fontId="6" fillId="0" borderId="0" xfId="1" applyFont="1" applyFill="1" applyAlignment="1">
      <alignment horizontal="center" vertical="center"/>
    </xf>
    <xf numFmtId="0" fontId="7" fillId="26" borderId="9" xfId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6" fillId="2" borderId="9" xfId="0" applyFont="1" applyFill="1" applyBorder="1"/>
    <xf numFmtId="0" fontId="32" fillId="0" borderId="9" xfId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1" applyFont="1" applyFill="1" applyBorder="1" applyAlignment="1">
      <alignment horizontal="center"/>
    </xf>
    <xf numFmtId="0" fontId="42" fillId="2" borderId="0" xfId="0" applyFont="1" applyFill="1" applyBorder="1"/>
    <xf numFmtId="0" fontId="43" fillId="0" borderId="0" xfId="1" applyFont="1" applyFill="1" applyBorder="1" applyAlignment="1">
      <alignment horizontal="center"/>
    </xf>
    <xf numFmtId="2" fontId="42" fillId="2" borderId="0" xfId="0" applyNumberFormat="1" applyFont="1" applyFill="1" applyBorder="1" applyAlignment="1">
      <alignment horizontal="right"/>
    </xf>
    <xf numFmtId="0" fontId="44" fillId="0" borderId="0" xfId="1" applyFont="1" applyFill="1" applyBorder="1" applyAlignment="1">
      <alignment horizontal="center"/>
    </xf>
    <xf numFmtId="2" fontId="42" fillId="2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26" borderId="11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7" fillId="25" borderId="9" xfId="1" applyFont="1" applyFill="1" applyBorder="1" applyAlignment="1"/>
    <xf numFmtId="0" fontId="7" fillId="0" borderId="18" xfId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6" xfId="1" applyFont="1" applyBorder="1"/>
    <xf numFmtId="0" fontId="6" fillId="0" borderId="9" xfId="1" applyFont="1" applyBorder="1" applyAlignment="1">
      <alignment horizontal="center"/>
    </xf>
    <xf numFmtId="0" fontId="45" fillId="0" borderId="0" xfId="1" applyFont="1" applyAlignment="1">
      <alignment horizontal="center"/>
    </xf>
    <xf numFmtId="0" fontId="46" fillId="2" borderId="5" xfId="0" applyFont="1" applyFill="1" applyBorder="1"/>
    <xf numFmtId="0" fontId="47" fillId="0" borderId="9" xfId="1" applyFont="1" applyBorder="1" applyAlignment="1">
      <alignment horizontal="center" vertical="center"/>
    </xf>
    <xf numFmtId="0" fontId="46" fillId="2" borderId="8" xfId="0" applyNumberFormat="1" applyFont="1" applyFill="1" applyBorder="1" applyAlignment="1">
      <alignment horizontal="right"/>
    </xf>
    <xf numFmtId="2" fontId="46" fillId="2" borderId="10" xfId="0" applyNumberFormat="1" applyFont="1" applyFill="1" applyBorder="1" applyAlignment="1">
      <alignment horizontal="right"/>
    </xf>
    <xf numFmtId="0" fontId="46" fillId="2" borderId="10" xfId="0" applyNumberFormat="1" applyFont="1" applyFill="1" applyBorder="1" applyAlignment="1">
      <alignment horizontal="right"/>
    </xf>
    <xf numFmtId="0" fontId="46" fillId="2" borderId="10" xfId="0" applyNumberFormat="1" applyFont="1" applyFill="1" applyBorder="1" applyAlignment="1">
      <alignment horizontal="center"/>
    </xf>
    <xf numFmtId="2" fontId="46" fillId="2" borderId="10" xfId="0" applyNumberFormat="1" applyFont="1" applyFill="1" applyBorder="1" applyAlignment="1">
      <alignment horizontal="center"/>
    </xf>
    <xf numFmtId="2" fontId="48" fillId="2" borderId="0" xfId="0" applyNumberFormat="1" applyFont="1" applyFill="1" applyBorder="1" applyAlignment="1">
      <alignment horizontal="center"/>
    </xf>
    <xf numFmtId="0" fontId="44" fillId="0" borderId="0" xfId="1" applyFont="1" applyFill="1" applyBorder="1"/>
    <xf numFmtId="0" fontId="6" fillId="0" borderId="0" xfId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6" fontId="31" fillId="0" borderId="9" xfId="0" applyNumberFormat="1" applyFont="1" applyFill="1" applyBorder="1" applyAlignment="1" applyProtection="1">
      <alignment horizontal="center" wrapText="1"/>
    </xf>
    <xf numFmtId="0" fontId="7" fillId="0" borderId="10" xfId="0" applyFont="1" applyBorder="1" applyAlignment="1">
      <alignment wrapText="1"/>
    </xf>
    <xf numFmtId="0" fontId="7" fillId="0" borderId="5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25" borderId="9" xfId="1" applyFont="1" applyFill="1" applyBorder="1"/>
    <xf numFmtId="0" fontId="6" fillId="25" borderId="9" xfId="1" applyNumberFormat="1" applyFont="1" applyFill="1" applyBorder="1" applyAlignment="1">
      <alignment horizontal="center"/>
    </xf>
    <xf numFmtId="0" fontId="6" fillId="25" borderId="9" xfId="1" applyFont="1" applyFill="1" applyBorder="1" applyAlignment="1">
      <alignment horizontal="center"/>
    </xf>
    <xf numFmtId="0" fontId="45" fillId="25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25" borderId="9" xfId="1" applyFont="1" applyFill="1" applyBorder="1" applyAlignment="1">
      <alignment horizontal="left" vertical="distributed"/>
    </xf>
    <xf numFmtId="0" fontId="49" fillId="0" borderId="9" xfId="1" applyFont="1" applyFill="1" applyBorder="1" applyAlignment="1">
      <alignment horizontal="center" wrapText="1"/>
    </xf>
    <xf numFmtId="164" fontId="6" fillId="25" borderId="9" xfId="1" applyNumberFormat="1" applyFont="1" applyFill="1" applyBorder="1" applyAlignment="1">
      <alignment horizontal="center"/>
    </xf>
    <xf numFmtId="0" fontId="45" fillId="0" borderId="0" xfId="1" applyFont="1" applyBorder="1" applyAlignment="1">
      <alignment horizontal="center"/>
    </xf>
    <xf numFmtId="0" fontId="41" fillId="0" borderId="0" xfId="1" applyFont="1" applyFill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9" xfId="0" applyNumberFormat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9" xfId="1" applyFont="1" applyBorder="1"/>
    <xf numFmtId="0" fontId="47" fillId="0" borderId="9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0" fillId="0" borderId="0" xfId="1" applyFont="1" applyBorder="1" applyAlignment="1">
      <alignment horizontal="center" vertical="center"/>
    </xf>
    <xf numFmtId="0" fontId="7" fillId="25" borderId="11" xfId="1" applyFont="1" applyFill="1" applyBorder="1" applyAlignment="1"/>
    <xf numFmtId="0" fontId="7" fillId="25" borderId="3" xfId="1" applyFont="1" applyFill="1" applyBorder="1" applyAlignment="1">
      <alignment horizontal="center"/>
    </xf>
    <xf numFmtId="0" fontId="7" fillId="25" borderId="2" xfId="1" applyFont="1" applyFill="1" applyBorder="1" applyAlignment="1">
      <alignment horizontal="center"/>
    </xf>
    <xf numFmtId="0" fontId="7" fillId="25" borderId="44" xfId="1" applyFont="1" applyFill="1" applyBorder="1" applyAlignment="1">
      <alignment horizontal="center"/>
    </xf>
    <xf numFmtId="168" fontId="31" fillId="0" borderId="9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4" fillId="0" borderId="9" xfId="1" applyFont="1" applyBorder="1" applyAlignment="1"/>
    <xf numFmtId="0" fontId="50" fillId="0" borderId="9" xfId="1" applyFont="1" applyBorder="1"/>
    <xf numFmtId="0" fontId="50" fillId="0" borderId="9" xfId="1" applyFont="1" applyBorder="1" applyAlignment="1">
      <alignment horizontal="center" vertical="center"/>
    </xf>
    <xf numFmtId="164" fontId="50" fillId="0" borderId="9" xfId="1" applyNumberFormat="1" applyFont="1" applyBorder="1" applyAlignment="1">
      <alignment horizontal="center" vertical="center"/>
    </xf>
    <xf numFmtId="169" fontId="50" fillId="0" borderId="9" xfId="1" applyNumberFormat="1" applyFont="1" applyBorder="1" applyAlignment="1">
      <alignment horizontal="center" vertical="center"/>
    </xf>
    <xf numFmtId="0" fontId="3" fillId="0" borderId="0" xfId="1" applyFont="1" applyBorder="1"/>
    <xf numFmtId="0" fontId="51" fillId="2" borderId="10" xfId="0" applyFont="1" applyFill="1" applyBorder="1"/>
    <xf numFmtId="0" fontId="9" fillId="0" borderId="0" xfId="1" applyFont="1" applyBorder="1" applyAlignment="1">
      <alignment horizontal="center" vertical="center"/>
    </xf>
    <xf numFmtId="0" fontId="51" fillId="2" borderId="10" xfId="0" applyNumberFormat="1" applyFont="1" applyFill="1" applyBorder="1" applyAlignment="1">
      <alignment horizontal="right"/>
    </xf>
    <xf numFmtId="2" fontId="51" fillId="2" borderId="10" xfId="0" applyNumberFormat="1" applyFont="1" applyFill="1" applyBorder="1" applyAlignment="1">
      <alignment horizontal="right"/>
    </xf>
    <xf numFmtId="0" fontId="51" fillId="2" borderId="10" xfId="0" applyNumberFormat="1" applyFont="1" applyFill="1" applyBorder="1" applyAlignment="1">
      <alignment horizontal="center"/>
    </xf>
    <xf numFmtId="2" fontId="51" fillId="2" borderId="10" xfId="0" applyNumberFormat="1" applyFont="1" applyFill="1" applyBorder="1" applyAlignment="1">
      <alignment horizontal="center"/>
    </xf>
    <xf numFmtId="0" fontId="52" fillId="0" borderId="45" xfId="1" applyFont="1" applyBorder="1" applyAlignment="1">
      <alignment horizontal="center"/>
    </xf>
    <xf numFmtId="0" fontId="52" fillId="27" borderId="45" xfId="0" applyFont="1" applyFill="1" applyBorder="1" applyAlignment="1">
      <alignment horizontal="left" wrapText="1"/>
    </xf>
    <xf numFmtId="0" fontId="7" fillId="26" borderId="11" xfId="1" applyFont="1" applyFill="1" applyBorder="1" applyAlignment="1">
      <alignment horizontal="center" wrapText="1"/>
    </xf>
    <xf numFmtId="0" fontId="6" fillId="0" borderId="9" xfId="1" applyFont="1" applyBorder="1"/>
    <xf numFmtId="0" fontId="6" fillId="0" borderId="9" xfId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0" fontId="45" fillId="0" borderId="9" xfId="1" applyFont="1" applyBorder="1" applyAlignment="1">
      <alignment horizontal="center"/>
    </xf>
    <xf numFmtId="0" fontId="46" fillId="2" borderId="9" xfId="0" applyFont="1" applyFill="1" applyBorder="1"/>
    <xf numFmtId="0" fontId="46" fillId="2" borderId="9" xfId="0" applyNumberFormat="1" applyFont="1" applyFill="1" applyBorder="1" applyAlignment="1">
      <alignment horizontal="right"/>
    </xf>
    <xf numFmtId="2" fontId="46" fillId="2" borderId="9" xfId="0" applyNumberFormat="1" applyFont="1" applyFill="1" applyBorder="1" applyAlignment="1">
      <alignment horizontal="right"/>
    </xf>
    <xf numFmtId="0" fontId="46" fillId="2" borderId="9" xfId="0" applyNumberFormat="1" applyFont="1" applyFill="1" applyBorder="1" applyAlignment="1">
      <alignment horizontal="center"/>
    </xf>
    <xf numFmtId="2" fontId="46" fillId="2" borderId="9" xfId="0" applyNumberFormat="1" applyFont="1" applyFill="1" applyBorder="1" applyAlignment="1">
      <alignment horizontal="center"/>
    </xf>
    <xf numFmtId="0" fontId="47" fillId="0" borderId="0" xfId="1" applyFont="1" applyBorder="1" applyAlignment="1">
      <alignment horizontal="center" vertical="center"/>
    </xf>
    <xf numFmtId="0" fontId="46" fillId="2" borderId="10" xfId="0" applyFont="1" applyFill="1" applyBorder="1"/>
    <xf numFmtId="0" fontId="45" fillId="0" borderId="16" xfId="1" applyFont="1" applyFill="1" applyBorder="1" applyAlignment="1">
      <alignment horizontal="center"/>
    </xf>
    <xf numFmtId="0" fontId="53" fillId="0" borderId="0" xfId="1" applyFont="1" applyFill="1" applyBorder="1" applyAlignment="1">
      <alignment horizontal="center"/>
    </xf>
    <xf numFmtId="0" fontId="7" fillId="25" borderId="47" xfId="1" applyFont="1" applyFill="1" applyBorder="1" applyAlignment="1">
      <alignment horizontal="center"/>
    </xf>
    <xf numFmtId="0" fontId="7" fillId="25" borderId="18" xfId="1" applyFont="1" applyFill="1" applyBorder="1" applyAlignment="1">
      <alignment wrapText="1"/>
    </xf>
    <xf numFmtId="0" fontId="7" fillId="25" borderId="18" xfId="1" applyFont="1" applyFill="1" applyBorder="1" applyAlignment="1">
      <alignment horizontal="center"/>
    </xf>
    <xf numFmtId="0" fontId="7" fillId="25" borderId="0" xfId="1" applyFont="1" applyFill="1" applyBorder="1" applyAlignment="1">
      <alignment horizontal="center"/>
    </xf>
    <xf numFmtId="0" fontId="7" fillId="25" borderId="16" xfId="1" applyFont="1" applyFill="1" applyBorder="1" applyAlignment="1"/>
    <xf numFmtId="164" fontId="7" fillId="0" borderId="46" xfId="0" applyNumberFormat="1" applyFont="1" applyFill="1" applyBorder="1" applyAlignment="1">
      <alignment horizontal="center" wrapText="1"/>
    </xf>
    <xf numFmtId="0" fontId="7" fillId="0" borderId="49" xfId="1" applyFont="1" applyFill="1" applyBorder="1" applyAlignment="1">
      <alignment horizontal="center"/>
    </xf>
    <xf numFmtId="0" fontId="7" fillId="0" borderId="49" xfId="1" applyFont="1" applyFill="1" applyBorder="1"/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wrapText="1"/>
    </xf>
    <xf numFmtId="0" fontId="7" fillId="0" borderId="51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center"/>
    </xf>
    <xf numFmtId="0" fontId="7" fillId="0" borderId="5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1" fillId="0" borderId="49" xfId="0" applyNumberFormat="1" applyFont="1" applyFill="1" applyBorder="1" applyAlignment="1" applyProtection="1">
      <alignment horizontal="left" vertical="center" wrapText="1"/>
    </xf>
    <xf numFmtId="0" fontId="7" fillId="0" borderId="49" xfId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vertical="center" wrapText="1"/>
    </xf>
    <xf numFmtId="0" fontId="6" fillId="0" borderId="46" xfId="1" applyFont="1" applyFill="1" applyBorder="1" applyAlignment="1">
      <alignment horizontal="center"/>
    </xf>
    <xf numFmtId="0" fontId="7" fillId="0" borderId="50" xfId="0" applyFont="1" applyBorder="1" applyAlignment="1">
      <alignment wrapText="1"/>
    </xf>
    <xf numFmtId="0" fontId="7" fillId="2" borderId="48" xfId="0" applyNumberFormat="1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0" fillId="0" borderId="9" xfId="0" applyFill="1" applyBorder="1"/>
    <xf numFmtId="0" fontId="0" fillId="0" borderId="16" xfId="0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center" vertical="distributed"/>
    </xf>
    <xf numFmtId="0" fontId="0" fillId="0" borderId="0" xfId="0" applyFont="1" applyAlignment="1">
      <alignment horizontal="left" wrapText="1"/>
    </xf>
    <xf numFmtId="0" fontId="6" fillId="0" borderId="0" xfId="1" applyFont="1" applyFill="1" applyAlignment="1">
      <alignment horizontal="center"/>
    </xf>
    <xf numFmtId="0" fontId="7" fillId="0" borderId="36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0" fillId="0" borderId="0" xfId="0" applyFont="1" applyFill="1" applyAlignment="1">
      <alignment horizontal="center" vertical="distributed"/>
    </xf>
    <xf numFmtId="0" fontId="7" fillId="0" borderId="37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9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15" xfId="0" applyFont="1" applyBorder="1"/>
    <xf numFmtId="0" fontId="0" fillId="0" borderId="30" xfId="0" applyFont="1" applyBorder="1"/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1"/>
    <cellStyle name="Обычный 3" xfId="50"/>
    <cellStyle name="Обычный_Меню ясли 10,5 час." xfId="2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6"/>
  <sheetViews>
    <sheetView tabSelected="1" topLeftCell="A19" zoomScale="80" zoomScaleNormal="80" zoomScaleSheetLayoutView="100" workbookViewId="0">
      <selection activeCell="B137" sqref="B137"/>
    </sheetView>
  </sheetViews>
  <sheetFormatPr defaultRowHeight="15"/>
  <cols>
    <col min="1" max="1" width="16.5703125" style="63" customWidth="1"/>
    <col min="2" max="2" width="43.140625" style="26" customWidth="1"/>
    <col min="3" max="3" width="10.85546875" style="63" customWidth="1"/>
    <col min="4" max="4" width="10.140625" style="63" customWidth="1"/>
    <col min="5" max="5" width="10.7109375" style="63" customWidth="1"/>
    <col min="6" max="6" width="12" style="63" customWidth="1"/>
    <col min="7" max="7" width="11.140625" style="63" customWidth="1"/>
    <col min="8" max="8" width="12" style="63" customWidth="1"/>
    <col min="9" max="9" width="11.140625" style="63" customWidth="1"/>
    <col min="10" max="11" width="11" style="63" customWidth="1"/>
    <col min="12" max="12" width="11.7109375" style="63" customWidth="1"/>
    <col min="13" max="13" width="9.140625" style="62" customWidth="1"/>
    <col min="14" max="14" width="9.140625" style="62"/>
    <col min="15" max="16384" width="9.140625" style="22"/>
  </cols>
  <sheetData>
    <row r="1" spans="1:15">
      <c r="C1" s="126"/>
      <c r="M1" s="63"/>
      <c r="N1" s="125"/>
      <c r="O1" s="125"/>
    </row>
    <row r="2" spans="1:15">
      <c r="B2" s="26" t="s">
        <v>0</v>
      </c>
      <c r="C2" s="126"/>
      <c r="D2" s="16"/>
      <c r="E2" s="16"/>
      <c r="F2" s="67"/>
      <c r="G2" s="67"/>
      <c r="H2" s="67"/>
      <c r="I2" s="127" t="s">
        <v>1</v>
      </c>
      <c r="J2" s="127"/>
      <c r="K2" s="127"/>
      <c r="L2" s="67"/>
      <c r="M2" s="26"/>
      <c r="N2" s="125"/>
      <c r="O2" s="125"/>
    </row>
    <row r="3" spans="1:15">
      <c r="B3" s="26" t="s">
        <v>2</v>
      </c>
      <c r="C3" s="126"/>
      <c r="D3" s="16"/>
      <c r="E3" s="16"/>
      <c r="F3" s="67"/>
      <c r="G3" s="67"/>
      <c r="H3" s="67"/>
      <c r="I3" s="127" t="s">
        <v>74</v>
      </c>
      <c r="J3" s="127"/>
      <c r="K3" s="127"/>
      <c r="L3" s="128"/>
      <c r="M3" s="26"/>
      <c r="N3" s="125"/>
      <c r="O3" s="125"/>
    </row>
    <row r="4" spans="1:15">
      <c r="B4" s="68" t="s">
        <v>3</v>
      </c>
      <c r="C4" s="129"/>
      <c r="D4" s="16"/>
      <c r="E4" s="16"/>
      <c r="F4" s="67"/>
      <c r="G4" s="67"/>
      <c r="H4" s="67"/>
      <c r="I4" s="127" t="s">
        <v>75</v>
      </c>
      <c r="J4" s="127"/>
      <c r="K4" s="127"/>
      <c r="L4" s="128"/>
      <c r="M4" s="26"/>
      <c r="N4" s="125"/>
      <c r="O4" s="125"/>
    </row>
    <row r="5" spans="1:15">
      <c r="C5" s="126"/>
      <c r="M5" s="63"/>
      <c r="N5" s="125"/>
      <c r="O5" s="125"/>
    </row>
    <row r="6" spans="1:15" ht="21">
      <c r="A6" s="130"/>
      <c r="B6" s="131"/>
      <c r="C6" s="132"/>
      <c r="D6" s="133" t="s">
        <v>76</v>
      </c>
      <c r="E6" s="133"/>
      <c r="F6" s="133"/>
      <c r="G6" s="133"/>
      <c r="H6" s="133"/>
      <c r="I6" s="133"/>
      <c r="J6" s="133"/>
      <c r="K6" s="133"/>
      <c r="L6" s="133"/>
      <c r="N6" s="125"/>
      <c r="O6" s="125"/>
    </row>
    <row r="7" spans="1:15" ht="43.5" customHeight="1">
      <c r="A7" s="263" t="s">
        <v>160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134"/>
      <c r="N7" s="125"/>
      <c r="O7" s="125"/>
    </row>
    <row r="8" spans="1:1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4"/>
      <c r="N8" s="125"/>
      <c r="O8" s="125"/>
    </row>
    <row r="9" spans="1:15" ht="30" customHeight="1">
      <c r="A9" s="261" t="s">
        <v>77</v>
      </c>
      <c r="B9" s="261"/>
      <c r="C9" s="261"/>
      <c r="D9" s="261"/>
      <c r="E9" s="261"/>
      <c r="F9" s="261"/>
      <c r="G9" s="261"/>
      <c r="H9" s="264"/>
      <c r="I9" s="264"/>
      <c r="J9" s="264"/>
      <c r="K9" s="264"/>
      <c r="L9" s="264"/>
      <c r="M9" s="264"/>
      <c r="N9" s="125"/>
      <c r="O9" s="125"/>
    </row>
    <row r="10" spans="1:15" ht="37.5" customHeight="1">
      <c r="A10" s="261" t="s">
        <v>46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125"/>
      <c r="O10" s="125"/>
    </row>
    <row r="11" spans="1:15" ht="26.25" customHeight="1">
      <c r="A11" s="261" t="s">
        <v>45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125"/>
      <c r="O11" s="125"/>
    </row>
    <row r="12" spans="1:15" ht="29.25" customHeight="1">
      <c r="A12" s="261" t="s">
        <v>47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125"/>
      <c r="O12" s="125"/>
    </row>
    <row r="13" spans="1:15" ht="29.25" customHeight="1">
      <c r="A13" s="261" t="s">
        <v>48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125"/>
      <c r="O13" s="125"/>
    </row>
    <row r="14" spans="1:15">
      <c r="A14" s="31"/>
      <c r="B14" s="1"/>
      <c r="C14" s="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25"/>
      <c r="O14" s="125"/>
    </row>
    <row r="15" spans="1:15" s="1" customFormat="1">
      <c r="A15" s="63"/>
      <c r="B15" s="2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26"/>
      <c r="N15" s="26"/>
    </row>
    <row r="16" spans="1:15" s="1" customFormat="1">
      <c r="A16" s="63"/>
      <c r="B16" s="26" t="s">
        <v>0</v>
      </c>
      <c r="C16" s="126"/>
      <c r="D16" s="16"/>
      <c r="E16" s="16"/>
      <c r="F16" s="67"/>
      <c r="G16" s="67"/>
      <c r="H16" s="67"/>
      <c r="I16" s="127" t="s">
        <v>1</v>
      </c>
      <c r="J16" s="127"/>
      <c r="K16" s="127"/>
      <c r="L16" s="67"/>
      <c r="M16" s="26"/>
      <c r="N16" s="26"/>
    </row>
    <row r="17" spans="1:14" s="1" customFormat="1">
      <c r="A17" s="63"/>
      <c r="B17" s="26" t="s">
        <v>2</v>
      </c>
      <c r="C17" s="126"/>
      <c r="D17" s="16"/>
      <c r="E17" s="16"/>
      <c r="F17" s="67"/>
      <c r="G17" s="67"/>
      <c r="H17" s="67"/>
      <c r="I17" s="127" t="s">
        <v>74</v>
      </c>
      <c r="J17" s="127"/>
      <c r="K17" s="127"/>
      <c r="L17" s="128"/>
      <c r="M17" s="26"/>
      <c r="N17" s="26"/>
    </row>
    <row r="18" spans="1:14" s="1" customFormat="1">
      <c r="A18" s="63"/>
      <c r="B18" s="68" t="s">
        <v>3</v>
      </c>
      <c r="C18" s="129"/>
      <c r="D18" s="16"/>
      <c r="E18" s="16"/>
      <c r="F18" s="67"/>
      <c r="G18" s="67"/>
      <c r="H18" s="67"/>
      <c r="I18" s="127" t="s">
        <v>75</v>
      </c>
      <c r="J18" s="127"/>
      <c r="K18" s="127"/>
      <c r="L18" s="128"/>
      <c r="M18" s="26"/>
      <c r="N18" s="26"/>
    </row>
    <row r="19" spans="1:14" s="1" customFormat="1">
      <c r="A19" s="63"/>
      <c r="B19" s="2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6"/>
      <c r="N19" s="26"/>
    </row>
    <row r="20" spans="1:14" s="1" customFormat="1">
      <c r="A20" s="69"/>
      <c r="B20" s="69"/>
      <c r="C20" s="69"/>
      <c r="D20" s="69"/>
      <c r="E20" s="69"/>
      <c r="F20" s="69"/>
      <c r="G20" s="69"/>
      <c r="H20" s="69"/>
      <c r="I20" s="69"/>
      <c r="J20" s="70"/>
      <c r="K20" s="288"/>
      <c r="L20" s="288"/>
      <c r="M20" s="26"/>
      <c r="N20" s="26"/>
    </row>
    <row r="21" spans="1:14" s="1" customFormat="1" ht="42.75" customHeight="1">
      <c r="A21" s="277" t="s">
        <v>4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6"/>
      <c r="N21" s="26"/>
    </row>
    <row r="22" spans="1:14" s="1" customForma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26"/>
      <c r="N22" s="26"/>
    </row>
    <row r="23" spans="1:14" s="1" customFormat="1" ht="14.25" customHeight="1">
      <c r="A23" s="73" t="s">
        <v>5</v>
      </c>
      <c r="B23" s="74" t="s">
        <v>6</v>
      </c>
      <c r="C23" s="267" t="s">
        <v>7</v>
      </c>
      <c r="D23" s="267"/>
      <c r="E23" s="270" t="s">
        <v>8</v>
      </c>
      <c r="F23" s="271"/>
      <c r="G23" s="271"/>
      <c r="H23" s="271"/>
      <c r="I23" s="271"/>
      <c r="J23" s="267"/>
      <c r="K23" s="272" t="s">
        <v>9</v>
      </c>
      <c r="L23" s="290"/>
      <c r="M23" s="26"/>
      <c r="N23" s="26"/>
    </row>
    <row r="24" spans="1:14" s="1" customFormat="1" ht="14.25" customHeight="1">
      <c r="A24" s="75" t="s">
        <v>10</v>
      </c>
      <c r="B24" s="76"/>
      <c r="C24" s="289"/>
      <c r="D24" s="269"/>
      <c r="E24" s="270" t="s">
        <v>11</v>
      </c>
      <c r="F24" s="267"/>
      <c r="G24" s="270" t="s">
        <v>12</v>
      </c>
      <c r="H24" s="284"/>
      <c r="I24" s="285" t="s">
        <v>13</v>
      </c>
      <c r="J24" s="285"/>
      <c r="K24" s="286" t="s">
        <v>14</v>
      </c>
      <c r="L24" s="287"/>
      <c r="M24" s="26"/>
      <c r="N24" s="26"/>
    </row>
    <row r="25" spans="1:14" s="1" customFormat="1" ht="35.25" customHeight="1">
      <c r="A25" s="77">
        <v>1</v>
      </c>
      <c r="B25" s="54">
        <v>2</v>
      </c>
      <c r="C25" s="259" t="s">
        <v>149</v>
      </c>
      <c r="D25" s="259" t="s">
        <v>150</v>
      </c>
      <c r="E25" s="259" t="s">
        <v>149</v>
      </c>
      <c r="F25" s="259" t="s">
        <v>150</v>
      </c>
      <c r="G25" s="259" t="s">
        <v>149</v>
      </c>
      <c r="H25" s="259" t="s">
        <v>150</v>
      </c>
      <c r="I25" s="259" t="s">
        <v>149</v>
      </c>
      <c r="J25" s="259" t="s">
        <v>150</v>
      </c>
      <c r="K25" s="259" t="s">
        <v>149</v>
      </c>
      <c r="L25" s="259" t="s">
        <v>150</v>
      </c>
      <c r="M25" s="26"/>
      <c r="N25" s="26"/>
    </row>
    <row r="26" spans="1:14" s="1" customFormat="1">
      <c r="A26" s="78"/>
      <c r="B26" s="80" t="s">
        <v>78</v>
      </c>
      <c r="C26" s="136"/>
      <c r="D26" s="78"/>
      <c r="E26" s="78"/>
      <c r="F26" s="78"/>
      <c r="G26" s="78"/>
      <c r="H26" s="78"/>
      <c r="I26" s="78"/>
      <c r="J26" s="78"/>
      <c r="K26" s="78"/>
      <c r="L26" s="78"/>
      <c r="M26" s="26"/>
      <c r="N26" s="26"/>
    </row>
    <row r="27" spans="1:14" s="1" customFormat="1">
      <c r="A27" s="63"/>
      <c r="B27" s="26"/>
      <c r="C27" s="26"/>
      <c r="D27" s="26"/>
      <c r="E27" s="26"/>
      <c r="F27" s="265" t="s">
        <v>15</v>
      </c>
      <c r="G27" s="265"/>
      <c r="H27" s="265"/>
      <c r="I27" s="79"/>
      <c r="J27" s="79"/>
      <c r="K27" s="79"/>
      <c r="L27" s="78"/>
      <c r="M27" s="26"/>
      <c r="N27" s="26"/>
    </row>
    <row r="28" spans="1:14" s="1" customFormat="1" ht="30" customHeight="1">
      <c r="A28" s="32" t="s">
        <v>40</v>
      </c>
      <c r="B28" s="33" t="s">
        <v>57</v>
      </c>
      <c r="C28" s="34">
        <v>60</v>
      </c>
      <c r="D28" s="34">
        <v>100</v>
      </c>
      <c r="E28" s="6">
        <v>0.48</v>
      </c>
      <c r="F28" s="6">
        <v>0.8</v>
      </c>
      <c r="G28" s="6">
        <v>0.06</v>
      </c>
      <c r="H28" s="6">
        <v>0.1</v>
      </c>
      <c r="I28" s="6">
        <v>1.02</v>
      </c>
      <c r="J28" s="6">
        <v>1.7</v>
      </c>
      <c r="K28" s="6">
        <v>6</v>
      </c>
      <c r="L28" s="6">
        <v>10</v>
      </c>
      <c r="M28" s="26"/>
      <c r="N28" s="26"/>
    </row>
    <row r="29" spans="1:14" s="1" customFormat="1" ht="30.75" customHeight="1">
      <c r="A29" s="81" t="s">
        <v>132</v>
      </c>
      <c r="B29" s="82" t="s">
        <v>151</v>
      </c>
      <c r="C29" s="83">
        <v>100</v>
      </c>
      <c r="D29" s="81">
        <v>100</v>
      </c>
      <c r="E29" s="84">
        <v>11.78</v>
      </c>
      <c r="F29" s="84">
        <v>11.78</v>
      </c>
      <c r="G29" s="84">
        <v>10.119999999999999</v>
      </c>
      <c r="H29" s="84">
        <v>10.119999999999999</v>
      </c>
      <c r="I29" s="84">
        <v>2.93</v>
      </c>
      <c r="J29" s="84">
        <v>2.93</v>
      </c>
      <c r="K29" s="84">
        <v>149.91999999999999</v>
      </c>
      <c r="L29" s="84">
        <v>149.91999999999999</v>
      </c>
      <c r="M29" s="26"/>
      <c r="N29" s="26"/>
    </row>
    <row r="30" spans="1:14" s="1" customFormat="1" ht="16.5" customHeight="1">
      <c r="A30" s="85" t="s">
        <v>53</v>
      </c>
      <c r="B30" s="86" t="s">
        <v>152</v>
      </c>
      <c r="C30" s="81">
        <v>150</v>
      </c>
      <c r="D30" s="81">
        <v>180</v>
      </c>
      <c r="E30" s="84">
        <v>9.3000000000000007</v>
      </c>
      <c r="F30" s="84">
        <v>9.9600000000000009</v>
      </c>
      <c r="G30" s="84">
        <v>6.3</v>
      </c>
      <c r="H30" s="84">
        <v>7.56</v>
      </c>
      <c r="I30" s="84">
        <v>36</v>
      </c>
      <c r="J30" s="84">
        <v>43.2</v>
      </c>
      <c r="K30" s="84">
        <v>238.7</v>
      </c>
      <c r="L30" s="84">
        <v>280.44</v>
      </c>
      <c r="M30" s="26"/>
      <c r="N30" s="26"/>
    </row>
    <row r="31" spans="1:14" s="1" customFormat="1">
      <c r="A31" s="241" t="s">
        <v>35</v>
      </c>
      <c r="B31" s="242" t="s">
        <v>54</v>
      </c>
      <c r="C31" s="6">
        <v>30</v>
      </c>
      <c r="D31" s="6">
        <v>50</v>
      </c>
      <c r="E31" s="35">
        <v>2.37</v>
      </c>
      <c r="F31" s="35">
        <v>3.95</v>
      </c>
      <c r="G31" s="35">
        <v>0.3</v>
      </c>
      <c r="H31" s="35">
        <v>0.5</v>
      </c>
      <c r="I31" s="35">
        <v>14.49</v>
      </c>
      <c r="J31" s="35">
        <v>24.15</v>
      </c>
      <c r="K31" s="6">
        <v>70.14</v>
      </c>
      <c r="L31" s="35">
        <v>116.9</v>
      </c>
      <c r="M31" s="26"/>
      <c r="N31" s="26"/>
    </row>
    <row r="32" spans="1:14" s="1" customFormat="1">
      <c r="A32" s="5" t="s">
        <v>58</v>
      </c>
      <c r="B32" s="25" t="s">
        <v>59</v>
      </c>
      <c r="C32" s="38">
        <v>200</v>
      </c>
      <c r="D32" s="38">
        <v>200</v>
      </c>
      <c r="E32" s="5">
        <v>0.2</v>
      </c>
      <c r="F32" s="5">
        <v>0.2</v>
      </c>
      <c r="G32" s="5">
        <v>0</v>
      </c>
      <c r="H32" s="5">
        <v>0</v>
      </c>
      <c r="I32" s="5">
        <v>10.38</v>
      </c>
      <c r="J32" s="5">
        <v>10.38</v>
      </c>
      <c r="K32" s="5">
        <v>42.32</v>
      </c>
      <c r="L32" s="5">
        <v>42.32</v>
      </c>
      <c r="M32" s="26"/>
      <c r="N32" s="26"/>
    </row>
    <row r="33" spans="1:14" s="1" customFormat="1">
      <c r="A33" s="6"/>
      <c r="B33" s="87" t="s">
        <v>16</v>
      </c>
      <c r="C33" s="57">
        <f t="shared" ref="C33:L33" si="0">SUM(C28:C32)</f>
        <v>540</v>
      </c>
      <c r="D33" s="57">
        <f t="shared" si="0"/>
        <v>630</v>
      </c>
      <c r="E33" s="88">
        <f t="shared" si="0"/>
        <v>24.130000000000003</v>
      </c>
      <c r="F33" s="57">
        <f t="shared" si="0"/>
        <v>26.689999999999998</v>
      </c>
      <c r="G33" s="57">
        <f t="shared" si="0"/>
        <v>16.78</v>
      </c>
      <c r="H33" s="57">
        <f t="shared" si="0"/>
        <v>18.279999999999998</v>
      </c>
      <c r="I33" s="57">
        <f t="shared" si="0"/>
        <v>64.820000000000007</v>
      </c>
      <c r="J33" s="57">
        <f t="shared" si="0"/>
        <v>82.36</v>
      </c>
      <c r="K33" s="57">
        <f t="shared" si="0"/>
        <v>507.08</v>
      </c>
      <c r="L33" s="88">
        <f t="shared" si="0"/>
        <v>599.58000000000004</v>
      </c>
      <c r="M33" s="26"/>
      <c r="N33" s="26"/>
    </row>
    <row r="34" spans="1:14" s="1" customFormat="1">
      <c r="A34" s="89"/>
      <c r="B34" s="6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26"/>
      <c r="N34" s="26"/>
    </row>
    <row r="35" spans="1:14" s="10" customFormat="1">
      <c r="A35" s="16"/>
      <c r="B35" s="91" t="s">
        <v>73</v>
      </c>
      <c r="C35" s="92">
        <v>500</v>
      </c>
      <c r="D35" s="92">
        <v>550</v>
      </c>
      <c r="E35" s="93" t="s">
        <v>17</v>
      </c>
      <c r="F35" s="94" t="s">
        <v>18</v>
      </c>
      <c r="G35" s="93" t="s">
        <v>19</v>
      </c>
      <c r="H35" s="94" t="s">
        <v>20</v>
      </c>
      <c r="I35" s="93" t="s">
        <v>21</v>
      </c>
      <c r="J35" s="94" t="s">
        <v>22</v>
      </c>
      <c r="K35" s="95" t="s">
        <v>23</v>
      </c>
      <c r="L35" s="94" t="s">
        <v>24</v>
      </c>
      <c r="M35" s="26"/>
      <c r="N35" s="26"/>
    </row>
    <row r="36" spans="1:14" s="10" customFormat="1">
      <c r="A36" s="16"/>
      <c r="B36" s="96"/>
      <c r="C36" s="92"/>
      <c r="D36" s="92"/>
      <c r="E36" s="97"/>
      <c r="F36" s="98"/>
      <c r="G36" s="97"/>
      <c r="H36" s="98"/>
      <c r="I36" s="97"/>
      <c r="J36" s="98"/>
      <c r="K36" s="99"/>
      <c r="L36" s="98"/>
      <c r="M36" s="26"/>
      <c r="N36" s="26"/>
    </row>
    <row r="37" spans="1:14" s="1" customFormat="1" ht="15.75">
      <c r="A37" s="143"/>
      <c r="B37" s="144"/>
      <c r="C37" s="145"/>
      <c r="D37" s="145"/>
      <c r="E37" s="146"/>
      <c r="F37" s="147"/>
      <c r="G37" s="166" t="s">
        <v>148</v>
      </c>
      <c r="H37" s="147"/>
      <c r="I37" s="146"/>
      <c r="J37" s="147"/>
      <c r="K37" s="148"/>
      <c r="L37" s="147"/>
      <c r="M37" s="26"/>
      <c r="N37" s="26"/>
    </row>
    <row r="38" spans="1:14" s="1" customFormat="1">
      <c r="A38" s="32" t="s">
        <v>63</v>
      </c>
      <c r="B38" s="42" t="s">
        <v>64</v>
      </c>
      <c r="C38" s="32">
        <v>60</v>
      </c>
      <c r="D38" s="32">
        <v>100</v>
      </c>
      <c r="E38" s="32">
        <v>1.7</v>
      </c>
      <c r="F38" s="32">
        <v>2.83</v>
      </c>
      <c r="G38" s="32">
        <v>0.1</v>
      </c>
      <c r="H38" s="32">
        <v>0.16</v>
      </c>
      <c r="I38" s="32">
        <v>3.5</v>
      </c>
      <c r="J38" s="32">
        <v>5.8</v>
      </c>
      <c r="K38" s="32">
        <v>22.1</v>
      </c>
      <c r="L38" s="32">
        <v>36.83</v>
      </c>
      <c r="M38" s="26"/>
      <c r="N38" s="26"/>
    </row>
    <row r="39" spans="1:14" s="1" customFormat="1">
      <c r="A39" s="149" t="s">
        <v>89</v>
      </c>
      <c r="B39" s="36" t="s">
        <v>90</v>
      </c>
      <c r="C39" s="150">
        <v>200</v>
      </c>
      <c r="D39" s="150">
        <v>250</v>
      </c>
      <c r="E39" s="150">
        <v>1.66</v>
      </c>
      <c r="F39" s="150">
        <v>2.02</v>
      </c>
      <c r="G39" s="150">
        <v>5.52</v>
      </c>
      <c r="H39" s="150">
        <v>6.9</v>
      </c>
      <c r="I39" s="150">
        <v>14.2</v>
      </c>
      <c r="J39" s="150">
        <v>18.670000000000002</v>
      </c>
      <c r="K39" s="150">
        <v>113.12</v>
      </c>
      <c r="L39" s="150">
        <v>144.86000000000001</v>
      </c>
      <c r="M39" s="26"/>
      <c r="N39" s="26"/>
    </row>
    <row r="40" spans="1:14" s="1" customFormat="1">
      <c r="A40" s="81" t="s">
        <v>44</v>
      </c>
      <c r="B40" s="82" t="s">
        <v>153</v>
      </c>
      <c r="C40" s="83" t="s">
        <v>50</v>
      </c>
      <c r="D40" s="83" t="s">
        <v>51</v>
      </c>
      <c r="E40" s="84">
        <v>16.89</v>
      </c>
      <c r="F40" s="84">
        <v>19.420000000000002</v>
      </c>
      <c r="G40" s="84">
        <v>9.86</v>
      </c>
      <c r="H40" s="84">
        <v>11.34</v>
      </c>
      <c r="I40" s="84">
        <v>29.2</v>
      </c>
      <c r="J40" s="84">
        <v>34.090000000000003</v>
      </c>
      <c r="K40" s="84">
        <v>302.66000000000003</v>
      </c>
      <c r="L40" s="84">
        <v>348.06</v>
      </c>
      <c r="M40" s="26"/>
      <c r="N40" s="26"/>
    </row>
    <row r="41" spans="1:14" s="1" customFormat="1">
      <c r="A41" s="47" t="s">
        <v>142</v>
      </c>
      <c r="B41" s="48" t="s">
        <v>141</v>
      </c>
      <c r="C41" s="49">
        <v>200</v>
      </c>
      <c r="D41" s="50">
        <v>200</v>
      </c>
      <c r="E41" s="50">
        <v>0.19800000000000001</v>
      </c>
      <c r="F41" s="50">
        <v>0.19800000000000001</v>
      </c>
      <c r="G41" s="50">
        <v>0.02</v>
      </c>
      <c r="H41" s="50">
        <v>0.02</v>
      </c>
      <c r="I41" s="50">
        <v>15.28</v>
      </c>
      <c r="J41" s="50">
        <v>15.28</v>
      </c>
      <c r="K41" s="50">
        <v>65.540000000000006</v>
      </c>
      <c r="L41" s="51">
        <v>65.540000000000006</v>
      </c>
      <c r="M41" s="26"/>
      <c r="N41" s="26"/>
    </row>
    <row r="42" spans="1:14" s="1" customFormat="1" ht="16.5" customHeight="1">
      <c r="A42" s="137" t="s">
        <v>35</v>
      </c>
      <c r="B42" s="152" t="s">
        <v>54</v>
      </c>
      <c r="C42" s="153">
        <v>40</v>
      </c>
      <c r="D42" s="153">
        <v>40</v>
      </c>
      <c r="E42" s="35">
        <v>3.16</v>
      </c>
      <c r="F42" s="35">
        <v>3.16</v>
      </c>
      <c r="G42" s="35">
        <v>0.4</v>
      </c>
      <c r="H42" s="35">
        <v>0.4</v>
      </c>
      <c r="I42" s="35">
        <v>19.32</v>
      </c>
      <c r="J42" s="35">
        <v>19.32</v>
      </c>
      <c r="K42" s="35">
        <v>93.52</v>
      </c>
      <c r="L42" s="35">
        <v>93.52</v>
      </c>
      <c r="M42" s="26"/>
      <c r="N42" s="26"/>
    </row>
    <row r="43" spans="1:14" s="1" customFormat="1" ht="15" customHeight="1">
      <c r="A43" s="137" t="s">
        <v>91</v>
      </c>
      <c r="B43" s="152" t="s">
        <v>92</v>
      </c>
      <c r="C43" s="154">
        <v>50</v>
      </c>
      <c r="D43" s="155">
        <v>50</v>
      </c>
      <c r="E43" s="35">
        <v>2.8</v>
      </c>
      <c r="F43" s="35">
        <v>2.8</v>
      </c>
      <c r="G43" s="35">
        <v>0.55000000000000004</v>
      </c>
      <c r="H43" s="35">
        <v>0.55000000000000004</v>
      </c>
      <c r="I43" s="35">
        <v>24.7</v>
      </c>
      <c r="J43" s="35">
        <v>24.7</v>
      </c>
      <c r="K43" s="35">
        <v>114.95</v>
      </c>
      <c r="L43" s="35">
        <v>114.95</v>
      </c>
      <c r="M43" s="26"/>
      <c r="N43" s="26"/>
    </row>
    <row r="44" spans="1:14" s="1" customFormat="1" ht="32.25" customHeight="1">
      <c r="A44" s="32"/>
      <c r="B44" s="156" t="s">
        <v>16</v>
      </c>
      <c r="C44" s="157">
        <f>C43+C42+C41+C39+C38+200</f>
        <v>750</v>
      </c>
      <c r="D44" s="157">
        <f>D43+D42+D41+D39+D38+230</f>
        <v>870</v>
      </c>
      <c r="E44" s="157">
        <f t="shared" ref="E44:L44" si="1">SUM(E38:E43)</f>
        <v>26.408000000000001</v>
      </c>
      <c r="F44" s="157">
        <f t="shared" si="1"/>
        <v>30.428000000000004</v>
      </c>
      <c r="G44" s="157">
        <f t="shared" si="1"/>
        <v>16.45</v>
      </c>
      <c r="H44" s="157">
        <f t="shared" si="1"/>
        <v>19.369999999999997</v>
      </c>
      <c r="I44" s="157">
        <f t="shared" si="1"/>
        <v>106.2</v>
      </c>
      <c r="J44" s="157">
        <f t="shared" si="1"/>
        <v>117.86</v>
      </c>
      <c r="K44" s="157">
        <f t="shared" si="1"/>
        <v>711.8900000000001</v>
      </c>
      <c r="L44" s="157">
        <f t="shared" si="1"/>
        <v>803.76</v>
      </c>
      <c r="M44" s="26"/>
      <c r="N44" s="26"/>
    </row>
    <row r="45" spans="1:14" s="1" customFormat="1">
      <c r="A45" s="158"/>
      <c r="B45" s="159" t="s">
        <v>93</v>
      </c>
      <c r="C45" s="160">
        <v>700</v>
      </c>
      <c r="D45" s="160">
        <v>800</v>
      </c>
      <c r="E45" s="161" t="s">
        <v>94</v>
      </c>
      <c r="F45" s="162" t="s">
        <v>95</v>
      </c>
      <c r="G45" s="163" t="s">
        <v>96</v>
      </c>
      <c r="H45" s="162" t="s">
        <v>97</v>
      </c>
      <c r="I45" s="163" t="s">
        <v>98</v>
      </c>
      <c r="J45" s="162" t="s">
        <v>99</v>
      </c>
      <c r="K45" s="164" t="s">
        <v>100</v>
      </c>
      <c r="L45" s="165" t="s">
        <v>101</v>
      </c>
      <c r="M45" s="26"/>
      <c r="N45" s="26"/>
    </row>
    <row r="46" spans="1:14" s="1" customFormat="1" ht="14.25" customHeight="1">
      <c r="A46" s="16"/>
      <c r="B46" s="100"/>
      <c r="C46" s="16"/>
      <c r="D46" s="16"/>
      <c r="E46" s="98"/>
      <c r="F46" s="98"/>
      <c r="G46" s="98"/>
      <c r="H46" s="98"/>
      <c r="I46" s="98"/>
      <c r="J46" s="98"/>
      <c r="K46" s="98"/>
      <c r="L46" s="98"/>
      <c r="M46" s="26"/>
      <c r="N46" s="26"/>
    </row>
    <row r="47" spans="1:14" s="1" customFormat="1" ht="14.25" customHeight="1">
      <c r="A47" s="16"/>
      <c r="B47" s="100"/>
      <c r="C47" s="16"/>
      <c r="D47" s="16"/>
      <c r="E47" s="98"/>
      <c r="F47" s="98"/>
      <c r="G47" s="98"/>
      <c r="H47" s="98"/>
      <c r="I47" s="98"/>
      <c r="J47" s="98"/>
      <c r="K47" s="98"/>
      <c r="L47" s="98"/>
      <c r="M47" s="26"/>
      <c r="N47" s="26"/>
    </row>
    <row r="48" spans="1:14" s="1" customFormat="1" ht="15" customHeight="1">
      <c r="A48" s="63"/>
      <c r="B48" s="26" t="s">
        <v>0</v>
      </c>
      <c r="C48" s="126"/>
      <c r="D48" s="16"/>
      <c r="E48" s="16"/>
      <c r="F48" s="67"/>
      <c r="G48" s="67"/>
      <c r="H48" s="67"/>
      <c r="I48" s="127" t="s">
        <v>1</v>
      </c>
      <c r="J48" s="127"/>
      <c r="K48" s="127"/>
      <c r="L48" s="67"/>
      <c r="M48" s="26"/>
      <c r="N48" s="26"/>
    </row>
    <row r="49" spans="1:28" s="1" customFormat="1">
      <c r="A49" s="63"/>
      <c r="B49" s="26" t="s">
        <v>2</v>
      </c>
      <c r="C49" s="126"/>
      <c r="D49" s="16"/>
      <c r="E49" s="16"/>
      <c r="F49" s="67"/>
      <c r="G49" s="67"/>
      <c r="H49" s="67"/>
      <c r="I49" s="127" t="s">
        <v>74</v>
      </c>
      <c r="J49" s="127"/>
      <c r="K49" s="127"/>
      <c r="L49" s="128"/>
      <c r="M49" s="26"/>
      <c r="N49" s="26"/>
    </row>
    <row r="50" spans="1:28" s="1" customFormat="1">
      <c r="A50" s="63"/>
      <c r="B50" s="68" t="s">
        <v>3</v>
      </c>
      <c r="C50" s="129"/>
      <c r="D50" s="16"/>
      <c r="E50" s="16"/>
      <c r="F50" s="67"/>
      <c r="G50" s="67"/>
      <c r="H50" s="67"/>
      <c r="I50" s="127" t="s">
        <v>75</v>
      </c>
      <c r="J50" s="127"/>
      <c r="K50" s="127"/>
      <c r="L50" s="128"/>
      <c r="M50" s="60"/>
      <c r="N50" s="60"/>
      <c r="O50" s="12"/>
      <c r="P50" s="15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s="26" customFormat="1">
      <c r="A51" s="16"/>
      <c r="B51" s="17"/>
      <c r="C51" s="16"/>
      <c r="D51" s="16"/>
      <c r="E51" s="67"/>
      <c r="F51" s="67"/>
      <c r="G51" s="67"/>
      <c r="H51" s="67"/>
      <c r="I51" s="67"/>
      <c r="J51" s="67"/>
      <c r="K51" s="67"/>
      <c r="L51" s="67"/>
    </row>
    <row r="52" spans="1:28" s="26" customFormat="1" ht="18" customHeight="1">
      <c r="A52" s="16"/>
      <c r="B52" s="17"/>
      <c r="C52" s="16"/>
      <c r="D52" s="16"/>
      <c r="E52" s="67"/>
      <c r="F52" s="67"/>
      <c r="G52" s="67"/>
      <c r="H52" s="67"/>
      <c r="I52" s="67"/>
      <c r="J52" s="67"/>
      <c r="K52" s="67"/>
      <c r="L52" s="67"/>
      <c r="N52" s="27"/>
      <c r="O52" s="28"/>
      <c r="P52" s="29"/>
      <c r="Q52" s="30"/>
      <c r="R52" s="30"/>
      <c r="S52" s="30"/>
      <c r="T52" s="30"/>
    </row>
    <row r="53" spans="1:28" s="26" customFormat="1">
      <c r="A53" s="277" t="s">
        <v>25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</row>
    <row r="54" spans="1:28" s="11" customFormat="1">
      <c r="A54" s="16"/>
      <c r="B54" s="17"/>
      <c r="C54" s="16"/>
      <c r="D54" s="16"/>
      <c r="E54" s="67"/>
      <c r="F54" s="67"/>
      <c r="G54" s="67"/>
      <c r="H54" s="67"/>
      <c r="I54" s="67"/>
      <c r="J54" s="67"/>
      <c r="K54" s="67"/>
      <c r="L54" s="67"/>
      <c r="M54" s="26"/>
      <c r="N54" s="26"/>
    </row>
    <row r="55" spans="1:28" s="10" customFormat="1">
      <c r="A55" s="73" t="s">
        <v>5</v>
      </c>
      <c r="B55" s="101" t="s">
        <v>6</v>
      </c>
      <c r="C55" s="266" t="s">
        <v>7</v>
      </c>
      <c r="D55" s="267"/>
      <c r="E55" s="270" t="s">
        <v>8</v>
      </c>
      <c r="F55" s="271"/>
      <c r="G55" s="271"/>
      <c r="H55" s="271"/>
      <c r="I55" s="271"/>
      <c r="J55" s="267"/>
      <c r="K55" s="272" t="s">
        <v>9</v>
      </c>
      <c r="L55" s="273"/>
      <c r="M55" s="26"/>
      <c r="N55" s="26"/>
    </row>
    <row r="56" spans="1:28" s="1" customFormat="1">
      <c r="A56" s="75" t="s">
        <v>10</v>
      </c>
      <c r="B56" s="102"/>
      <c r="C56" s="268"/>
      <c r="D56" s="269"/>
      <c r="E56" s="272" t="s">
        <v>11</v>
      </c>
      <c r="F56" s="273"/>
      <c r="G56" s="272" t="s">
        <v>12</v>
      </c>
      <c r="H56" s="274"/>
      <c r="I56" s="275" t="s">
        <v>13</v>
      </c>
      <c r="J56" s="276"/>
      <c r="K56" s="275" t="s">
        <v>14</v>
      </c>
      <c r="L56" s="276"/>
      <c r="M56" s="26"/>
      <c r="N56" s="26"/>
    </row>
    <row r="57" spans="1:28" s="1" customFormat="1" ht="30">
      <c r="A57" s="77">
        <v>1</v>
      </c>
      <c r="B57" s="54">
        <v>2</v>
      </c>
      <c r="C57" s="259" t="s">
        <v>149</v>
      </c>
      <c r="D57" s="259" t="s">
        <v>150</v>
      </c>
      <c r="E57" s="259" t="s">
        <v>149</v>
      </c>
      <c r="F57" s="259" t="s">
        <v>150</v>
      </c>
      <c r="G57" s="259" t="s">
        <v>149</v>
      </c>
      <c r="H57" s="259" t="s">
        <v>150</v>
      </c>
      <c r="I57" s="259" t="s">
        <v>149</v>
      </c>
      <c r="J57" s="259" t="s">
        <v>150</v>
      </c>
      <c r="K57" s="259" t="s">
        <v>149</v>
      </c>
      <c r="L57" s="259" t="s">
        <v>150</v>
      </c>
      <c r="M57" s="26"/>
      <c r="N57" s="26"/>
    </row>
    <row r="58" spans="1:28" s="1" customFormat="1">
      <c r="A58" s="78"/>
      <c r="B58" s="80" t="s">
        <v>87</v>
      </c>
      <c r="C58" s="136"/>
      <c r="D58" s="78"/>
      <c r="E58" s="78"/>
      <c r="F58" s="78"/>
      <c r="G58" s="78"/>
      <c r="H58" s="78"/>
      <c r="I58" s="78"/>
      <c r="J58" s="78"/>
      <c r="K58" s="78"/>
      <c r="L58" s="78"/>
      <c r="M58" s="26"/>
      <c r="N58" s="26"/>
    </row>
    <row r="59" spans="1:28" s="1" customFormat="1">
      <c r="A59" s="63"/>
      <c r="B59" s="26"/>
      <c r="C59" s="26"/>
      <c r="D59" s="26"/>
      <c r="E59" s="26"/>
      <c r="F59" s="265" t="s">
        <v>15</v>
      </c>
      <c r="G59" s="265"/>
      <c r="H59" s="265"/>
      <c r="I59" s="79"/>
      <c r="J59" s="79"/>
      <c r="K59" s="79"/>
      <c r="L59" s="78"/>
      <c r="M59" s="26"/>
      <c r="N59" s="26"/>
    </row>
    <row r="60" spans="1:28" s="1" customFormat="1">
      <c r="A60" s="58" t="s">
        <v>40</v>
      </c>
      <c r="B60" s="59" t="s">
        <v>161</v>
      </c>
      <c r="C60" s="34">
        <v>60</v>
      </c>
      <c r="D60" s="34">
        <v>100</v>
      </c>
      <c r="E60" s="6">
        <v>0.66</v>
      </c>
      <c r="F60" s="6">
        <v>1.1000000000000001</v>
      </c>
      <c r="G60" s="6">
        <v>0.12</v>
      </c>
      <c r="H60" s="6">
        <v>0.2</v>
      </c>
      <c r="I60" s="6">
        <v>2.16</v>
      </c>
      <c r="J60" s="6">
        <v>2.8</v>
      </c>
      <c r="K60" s="6">
        <v>13.2</v>
      </c>
      <c r="L60" s="6">
        <v>22</v>
      </c>
      <c r="M60" s="26"/>
      <c r="N60" s="26"/>
    </row>
    <row r="61" spans="1:28" s="1" customFormat="1">
      <c r="A61" s="5" t="s">
        <v>62</v>
      </c>
      <c r="B61" s="39" t="s">
        <v>162</v>
      </c>
      <c r="C61" s="40">
        <v>200</v>
      </c>
      <c r="D61" s="40">
        <v>250</v>
      </c>
      <c r="E61" s="41">
        <v>17.8</v>
      </c>
      <c r="F61" s="41">
        <v>22.25</v>
      </c>
      <c r="G61" s="41">
        <v>18.899999999999999</v>
      </c>
      <c r="H61" s="41">
        <v>23.63</v>
      </c>
      <c r="I61" s="41">
        <v>19.2</v>
      </c>
      <c r="J61" s="41">
        <v>24</v>
      </c>
      <c r="K61" s="41">
        <v>318.10000000000002</v>
      </c>
      <c r="L61" s="41">
        <v>413.27</v>
      </c>
      <c r="M61" s="26"/>
      <c r="N61" s="26"/>
    </row>
    <row r="62" spans="1:28" s="1" customFormat="1" ht="15" customHeight="1">
      <c r="A62" s="241" t="s">
        <v>35</v>
      </c>
      <c r="B62" s="242" t="s">
        <v>54</v>
      </c>
      <c r="C62" s="6">
        <v>40</v>
      </c>
      <c r="D62" s="6">
        <v>50</v>
      </c>
      <c r="E62" s="35">
        <v>2.37</v>
      </c>
      <c r="F62" s="35">
        <v>3.95</v>
      </c>
      <c r="G62" s="35">
        <v>0.3</v>
      </c>
      <c r="H62" s="35">
        <v>0.5</v>
      </c>
      <c r="I62" s="35">
        <v>14.49</v>
      </c>
      <c r="J62" s="35">
        <v>24.15</v>
      </c>
      <c r="K62" s="6">
        <v>70.14</v>
      </c>
      <c r="L62" s="35">
        <v>116.9</v>
      </c>
      <c r="M62" s="26"/>
      <c r="N62" s="26"/>
    </row>
    <row r="63" spans="1:28" s="1" customFormat="1" ht="15" customHeight="1">
      <c r="A63" s="243" t="s">
        <v>133</v>
      </c>
      <c r="B63" s="244" t="s">
        <v>163</v>
      </c>
      <c r="C63" s="245">
        <v>200</v>
      </c>
      <c r="D63" s="246">
        <v>200</v>
      </c>
      <c r="E63" s="246">
        <v>0.16</v>
      </c>
      <c r="F63" s="246">
        <v>0.16</v>
      </c>
      <c r="G63" s="246">
        <v>0.08</v>
      </c>
      <c r="H63" s="246">
        <v>0.08</v>
      </c>
      <c r="I63" s="246">
        <v>7.18</v>
      </c>
      <c r="J63" s="246">
        <v>7.18</v>
      </c>
      <c r="K63" s="247">
        <v>30.08</v>
      </c>
      <c r="L63" s="51">
        <v>30.08</v>
      </c>
      <c r="M63" s="71"/>
      <c r="N63" s="26"/>
    </row>
    <row r="64" spans="1:28" s="1" customFormat="1">
      <c r="A64" s="6"/>
      <c r="B64" s="87" t="s">
        <v>16</v>
      </c>
      <c r="C64" s="57">
        <f>SUM(C60:C63)</f>
        <v>500</v>
      </c>
      <c r="D64" s="252">
        <f>SUM(D60:D63)</f>
        <v>600</v>
      </c>
      <c r="E64" s="103">
        <f t="shared" ref="E64:L64" si="2">SUM(E60:E63)</f>
        <v>20.990000000000002</v>
      </c>
      <c r="F64" s="57">
        <f t="shared" si="2"/>
        <v>27.46</v>
      </c>
      <c r="G64" s="103">
        <f t="shared" si="2"/>
        <v>19.399999999999999</v>
      </c>
      <c r="H64" s="103">
        <f t="shared" si="2"/>
        <v>24.409999999999997</v>
      </c>
      <c r="I64" s="103">
        <f t="shared" si="2"/>
        <v>43.03</v>
      </c>
      <c r="J64" s="103">
        <f t="shared" si="2"/>
        <v>58.13</v>
      </c>
      <c r="K64" s="103">
        <f t="shared" si="2"/>
        <v>431.52</v>
      </c>
      <c r="L64" s="103">
        <f t="shared" si="2"/>
        <v>582.25</v>
      </c>
      <c r="M64" s="26"/>
      <c r="N64" s="26"/>
    </row>
    <row r="65" spans="1:14" s="1" customFormat="1" ht="14.25" customHeight="1">
      <c r="A65" s="16"/>
      <c r="B65" s="91" t="s">
        <v>73</v>
      </c>
      <c r="C65" s="92">
        <v>500</v>
      </c>
      <c r="D65" s="92">
        <v>550</v>
      </c>
      <c r="E65" s="93" t="s">
        <v>17</v>
      </c>
      <c r="F65" s="94" t="s">
        <v>18</v>
      </c>
      <c r="G65" s="93" t="s">
        <v>19</v>
      </c>
      <c r="H65" s="94" t="s">
        <v>20</v>
      </c>
      <c r="I65" s="93" t="s">
        <v>21</v>
      </c>
      <c r="J65" s="94" t="s">
        <v>22</v>
      </c>
      <c r="K65" s="95" t="s">
        <v>23</v>
      </c>
      <c r="L65" s="94" t="s">
        <v>24</v>
      </c>
      <c r="M65" s="26"/>
      <c r="N65" s="26"/>
    </row>
    <row r="66" spans="1:14" s="1" customFormat="1" ht="14.25" customHeight="1">
      <c r="A66" s="16"/>
      <c r="B66" s="100"/>
      <c r="C66" s="16"/>
      <c r="D66" s="16"/>
      <c r="E66" s="98"/>
      <c r="F66" s="98"/>
      <c r="G66" s="98"/>
      <c r="H66" s="98"/>
      <c r="I66" s="98"/>
      <c r="J66" s="98"/>
      <c r="K66" s="98"/>
      <c r="L66" s="98"/>
      <c r="M66" s="26"/>
      <c r="N66" s="26"/>
    </row>
    <row r="67" spans="1:14" s="1" customFormat="1" ht="15" customHeight="1">
      <c r="A67" s="143"/>
      <c r="B67" s="167"/>
      <c r="C67" s="143"/>
      <c r="D67" s="143"/>
      <c r="F67" s="147"/>
      <c r="G67" s="166" t="s">
        <v>148</v>
      </c>
      <c r="H67" s="147"/>
      <c r="I67" s="147"/>
      <c r="J67" s="147"/>
      <c r="K67" s="147"/>
      <c r="L67" s="147"/>
      <c r="M67" s="26"/>
      <c r="N67" s="26"/>
    </row>
    <row r="68" spans="1:14" s="1" customFormat="1">
      <c r="A68" s="5" t="s">
        <v>34</v>
      </c>
      <c r="B68" s="257" t="s">
        <v>164</v>
      </c>
      <c r="C68" s="5">
        <v>60</v>
      </c>
      <c r="D68" s="5">
        <v>80</v>
      </c>
      <c r="E68" s="5">
        <v>0.97599999999999998</v>
      </c>
      <c r="F68" s="5">
        <v>1.3009999999999999</v>
      </c>
      <c r="G68" s="5">
        <v>0.96</v>
      </c>
      <c r="H68" s="5">
        <v>1.28</v>
      </c>
      <c r="I68" s="5">
        <v>6.16</v>
      </c>
      <c r="J68" s="5">
        <v>8.2100000000000009</v>
      </c>
      <c r="K68" s="5">
        <v>62.4</v>
      </c>
      <c r="L68" s="5">
        <v>83.2</v>
      </c>
      <c r="M68" s="26"/>
      <c r="N68" s="26"/>
    </row>
    <row r="69" spans="1:14" s="1" customFormat="1">
      <c r="A69" s="169" t="s">
        <v>102</v>
      </c>
      <c r="B69" s="36" t="s">
        <v>103</v>
      </c>
      <c r="C69" s="35">
        <v>200</v>
      </c>
      <c r="D69" s="35">
        <v>250</v>
      </c>
      <c r="E69" s="170">
        <v>4.57</v>
      </c>
      <c r="F69" s="170">
        <v>5.73</v>
      </c>
      <c r="G69" s="170">
        <v>4.87</v>
      </c>
      <c r="H69" s="170">
        <v>6.13</v>
      </c>
      <c r="I69" s="170">
        <v>10.130000000000001</v>
      </c>
      <c r="J69" s="170">
        <v>12.662000000000001</v>
      </c>
      <c r="K69" s="45">
        <v>102.63</v>
      </c>
      <c r="L69" s="170">
        <v>132.69</v>
      </c>
      <c r="M69" s="61"/>
      <c r="N69" s="26"/>
    </row>
    <row r="70" spans="1:14" s="1" customFormat="1">
      <c r="A70" s="5" t="s">
        <v>52</v>
      </c>
      <c r="B70" s="39" t="s">
        <v>136</v>
      </c>
      <c r="C70" s="254">
        <v>90</v>
      </c>
      <c r="D70" s="192">
        <v>100</v>
      </c>
      <c r="E70" s="255">
        <v>12.7</v>
      </c>
      <c r="F70" s="41">
        <v>14.11</v>
      </c>
      <c r="G70" s="41">
        <v>8.9</v>
      </c>
      <c r="H70" s="41">
        <v>9.8800000000000008</v>
      </c>
      <c r="I70" s="41">
        <v>6.3</v>
      </c>
      <c r="J70" s="41">
        <v>7.5</v>
      </c>
      <c r="K70" s="41">
        <v>156.1</v>
      </c>
      <c r="L70" s="41">
        <v>175.36</v>
      </c>
      <c r="M70" s="26"/>
      <c r="N70" s="26"/>
    </row>
    <row r="71" spans="1:14" s="1" customFormat="1">
      <c r="A71" s="243" t="s">
        <v>53</v>
      </c>
      <c r="B71" s="253" t="s">
        <v>115</v>
      </c>
      <c r="C71" s="246">
        <v>150</v>
      </c>
      <c r="D71" s="51">
        <v>180</v>
      </c>
      <c r="E71" s="246">
        <v>3.7</v>
      </c>
      <c r="F71" s="246">
        <v>4.43</v>
      </c>
      <c r="G71" s="246">
        <v>4.8</v>
      </c>
      <c r="H71" s="246">
        <v>5.86</v>
      </c>
      <c r="I71" s="246">
        <v>36.5</v>
      </c>
      <c r="J71" s="246">
        <v>43.8</v>
      </c>
      <c r="K71" s="246">
        <v>203.5</v>
      </c>
      <c r="L71" s="246">
        <v>244.2</v>
      </c>
      <c r="M71" s="26"/>
      <c r="N71" s="26"/>
    </row>
    <row r="72" spans="1:14" s="1" customFormat="1">
      <c r="A72" s="47" t="s">
        <v>104</v>
      </c>
      <c r="B72" s="171" t="s">
        <v>105</v>
      </c>
      <c r="C72" s="50">
        <v>200</v>
      </c>
      <c r="D72" s="50">
        <v>200</v>
      </c>
      <c r="E72" s="50">
        <v>0.16</v>
      </c>
      <c r="F72" s="50">
        <v>0.16</v>
      </c>
      <c r="G72" s="50">
        <v>0.16</v>
      </c>
      <c r="H72" s="50">
        <v>0.16</v>
      </c>
      <c r="I72" s="50">
        <v>27.88</v>
      </c>
      <c r="J72" s="50">
        <v>27.88</v>
      </c>
      <c r="K72" s="50">
        <v>114.6</v>
      </c>
      <c r="L72" s="51">
        <v>114.6</v>
      </c>
      <c r="M72" s="61"/>
      <c r="N72" s="16"/>
    </row>
    <row r="73" spans="1:14" s="1" customFormat="1">
      <c r="A73" s="137" t="s">
        <v>106</v>
      </c>
      <c r="B73" s="152" t="s">
        <v>54</v>
      </c>
      <c r="C73" s="153">
        <v>40</v>
      </c>
      <c r="D73" s="153">
        <v>40</v>
      </c>
      <c r="E73" s="35">
        <v>3.16</v>
      </c>
      <c r="F73" s="35">
        <v>3.16</v>
      </c>
      <c r="G73" s="35">
        <v>0.4</v>
      </c>
      <c r="H73" s="35">
        <v>0.4</v>
      </c>
      <c r="I73" s="35">
        <v>19.32</v>
      </c>
      <c r="J73" s="35">
        <v>19.32</v>
      </c>
      <c r="K73" s="35">
        <v>93.52</v>
      </c>
      <c r="L73" s="35">
        <v>93.52</v>
      </c>
      <c r="M73" s="26"/>
      <c r="N73" s="26"/>
    </row>
    <row r="74" spans="1:14" s="10" customFormat="1">
      <c r="A74" s="137" t="s">
        <v>91</v>
      </c>
      <c r="B74" s="152" t="s">
        <v>92</v>
      </c>
      <c r="C74" s="50">
        <v>50</v>
      </c>
      <c r="D74" s="155">
        <v>60</v>
      </c>
      <c r="E74" s="35">
        <v>2.8</v>
      </c>
      <c r="F74" s="35">
        <v>3.36</v>
      </c>
      <c r="G74" s="35">
        <v>0.55000000000000004</v>
      </c>
      <c r="H74" s="35">
        <v>0.66</v>
      </c>
      <c r="I74" s="35">
        <v>24.7</v>
      </c>
      <c r="J74" s="35">
        <v>29.64</v>
      </c>
      <c r="K74" s="35">
        <v>114.95</v>
      </c>
      <c r="L74" s="35">
        <v>137.94</v>
      </c>
      <c r="M74" s="26"/>
      <c r="N74" s="26"/>
    </row>
    <row r="75" spans="1:14" s="1" customFormat="1" ht="13.5" customHeight="1">
      <c r="A75" s="35"/>
      <c r="B75" s="176" t="s">
        <v>16</v>
      </c>
      <c r="C75" s="177">
        <f>C74+C73+C72+C71+C69+C68+120</f>
        <v>820</v>
      </c>
      <c r="D75" s="177">
        <f>D74+D73+D72+D71+D69+D68+120</f>
        <v>930</v>
      </c>
      <c r="E75" s="178">
        <f>SUM(E68:E74)</f>
        <v>28.065999999999999</v>
      </c>
      <c r="F75" s="178">
        <f t="shared" ref="F75:L75" si="3">SUM(F68:F74)</f>
        <v>32.250999999999998</v>
      </c>
      <c r="G75" s="178">
        <f t="shared" si="3"/>
        <v>20.64</v>
      </c>
      <c r="H75" s="178">
        <f t="shared" si="3"/>
        <v>24.369999999999997</v>
      </c>
      <c r="I75" s="178">
        <f t="shared" si="3"/>
        <v>130.98999999999998</v>
      </c>
      <c r="J75" s="178">
        <f t="shared" si="3"/>
        <v>149.012</v>
      </c>
      <c r="K75" s="178">
        <f t="shared" si="3"/>
        <v>847.7</v>
      </c>
      <c r="L75" s="178">
        <f t="shared" si="3"/>
        <v>981.51</v>
      </c>
      <c r="M75" s="26"/>
      <c r="N75" s="26"/>
    </row>
    <row r="76" spans="1:14" s="1" customFormat="1">
      <c r="A76" s="179"/>
      <c r="B76" s="159" t="s">
        <v>93</v>
      </c>
      <c r="C76" s="160">
        <v>700</v>
      </c>
      <c r="D76" s="160">
        <v>800</v>
      </c>
      <c r="E76" s="161" t="s">
        <v>94</v>
      </c>
      <c r="F76" s="162" t="s">
        <v>95</v>
      </c>
      <c r="G76" s="163" t="s">
        <v>96</v>
      </c>
      <c r="H76" s="162" t="s">
        <v>97</v>
      </c>
      <c r="I76" s="163" t="s">
        <v>98</v>
      </c>
      <c r="J76" s="162" t="s">
        <v>99</v>
      </c>
      <c r="K76" s="164" t="s">
        <v>100</v>
      </c>
      <c r="L76" s="165" t="s">
        <v>101</v>
      </c>
      <c r="M76" s="26"/>
      <c r="N76" s="26"/>
    </row>
    <row r="77" spans="1:14" s="1" customFormat="1">
      <c r="A77" s="16"/>
      <c r="B77" s="100"/>
      <c r="C77" s="16"/>
      <c r="D77" s="16"/>
      <c r="E77" s="98"/>
      <c r="F77" s="98"/>
      <c r="G77" s="98"/>
      <c r="H77" s="98"/>
      <c r="I77" s="98"/>
      <c r="J77" s="98"/>
      <c r="K77" s="98"/>
      <c r="L77" s="98"/>
      <c r="M77" s="26"/>
      <c r="N77" s="26"/>
    </row>
    <row r="78" spans="1:14" s="1" customFormat="1">
      <c r="A78" s="16"/>
      <c r="B78" s="17"/>
      <c r="C78" s="16"/>
      <c r="D78" s="16"/>
      <c r="E78" s="67"/>
      <c r="F78" s="67"/>
      <c r="G78" s="67"/>
      <c r="H78" s="67"/>
      <c r="I78" s="67"/>
      <c r="J78" s="67"/>
      <c r="K78" s="104"/>
      <c r="L78" s="104"/>
      <c r="M78" s="26"/>
      <c r="N78" s="26"/>
    </row>
    <row r="79" spans="1:14" s="1" customFormat="1">
      <c r="A79" s="63"/>
      <c r="B79" s="26" t="s">
        <v>0</v>
      </c>
      <c r="C79" s="126"/>
      <c r="D79" s="16"/>
      <c r="E79" s="16"/>
      <c r="F79" s="67"/>
      <c r="G79" s="67"/>
      <c r="H79" s="67"/>
      <c r="I79" s="127" t="s">
        <v>1</v>
      </c>
      <c r="J79" s="127"/>
      <c r="K79" s="127"/>
      <c r="L79" s="67"/>
      <c r="M79" s="26"/>
      <c r="N79" s="26"/>
    </row>
    <row r="80" spans="1:14" s="1" customFormat="1">
      <c r="A80" s="63"/>
      <c r="B80" s="26" t="s">
        <v>2</v>
      </c>
      <c r="C80" s="126"/>
      <c r="D80" s="16"/>
      <c r="E80" s="16"/>
      <c r="F80" s="67"/>
      <c r="G80" s="67"/>
      <c r="H80" s="67"/>
      <c r="I80" s="127" t="s">
        <v>74</v>
      </c>
      <c r="J80" s="127"/>
      <c r="K80" s="127"/>
      <c r="L80" s="128"/>
      <c r="M80" s="26"/>
      <c r="N80" s="26"/>
    </row>
    <row r="81" spans="1:14" s="1" customFormat="1">
      <c r="A81" s="63"/>
      <c r="B81" s="68" t="s">
        <v>3</v>
      </c>
      <c r="C81" s="129"/>
      <c r="D81" s="16"/>
      <c r="E81" s="16"/>
      <c r="F81" s="67"/>
      <c r="G81" s="67"/>
      <c r="H81" s="67"/>
      <c r="I81" s="127" t="s">
        <v>75</v>
      </c>
      <c r="J81" s="127"/>
      <c r="K81" s="127"/>
      <c r="L81" s="128"/>
      <c r="M81" s="26"/>
      <c r="N81" s="26"/>
    </row>
    <row r="82" spans="1:14" s="1" customFormat="1" ht="15" customHeight="1">
      <c r="A82" s="16"/>
      <c r="B82" s="68"/>
      <c r="C82" s="16"/>
      <c r="D82" s="16"/>
      <c r="E82" s="67"/>
      <c r="F82" s="67"/>
      <c r="G82" s="67"/>
      <c r="H82" s="67"/>
      <c r="I82" s="67"/>
      <c r="J82" s="67"/>
      <c r="K82" s="67"/>
      <c r="L82" s="67"/>
      <c r="M82" s="26"/>
      <c r="N82" s="26"/>
    </row>
    <row r="83" spans="1:14" s="1" customFormat="1" ht="24.75" customHeight="1">
      <c r="A83" s="16"/>
      <c r="B83" s="17"/>
      <c r="C83" s="105"/>
      <c r="D83" s="105"/>
      <c r="E83" s="67"/>
      <c r="F83" s="67"/>
      <c r="G83" s="67"/>
      <c r="H83" s="67"/>
      <c r="I83" s="67"/>
      <c r="J83" s="67"/>
      <c r="K83" s="67"/>
      <c r="L83" s="67"/>
      <c r="M83" s="26"/>
      <c r="N83" s="26"/>
    </row>
    <row r="84" spans="1:14" s="1" customFormat="1" ht="60" customHeight="1">
      <c r="A84" s="71"/>
      <c r="B84" s="277" t="s">
        <v>28</v>
      </c>
      <c r="C84" s="277"/>
      <c r="D84" s="277"/>
      <c r="E84" s="277"/>
      <c r="F84" s="277"/>
      <c r="G84" s="277"/>
      <c r="H84" s="277"/>
      <c r="I84" s="277"/>
      <c r="J84" s="277"/>
      <c r="K84" s="277"/>
      <c r="L84" s="71"/>
      <c r="M84" s="26"/>
      <c r="N84" s="26"/>
    </row>
    <row r="85" spans="1:14" s="1" customFormat="1" ht="15" customHeight="1">
      <c r="A85" s="16"/>
      <c r="B85" s="17"/>
      <c r="C85" s="105"/>
      <c r="D85" s="105"/>
      <c r="E85" s="67"/>
      <c r="F85" s="67"/>
      <c r="G85" s="67"/>
      <c r="H85" s="67"/>
      <c r="I85" s="67"/>
      <c r="J85" s="67"/>
      <c r="K85" s="67"/>
      <c r="L85" s="67"/>
      <c r="M85" s="26"/>
      <c r="N85" s="26"/>
    </row>
    <row r="86" spans="1:14" s="1" customFormat="1" ht="14.25" customHeight="1">
      <c r="A86" s="73" t="s">
        <v>5</v>
      </c>
      <c r="B86" s="101" t="s">
        <v>6</v>
      </c>
      <c r="C86" s="266" t="s">
        <v>7</v>
      </c>
      <c r="D86" s="267"/>
      <c r="E86" s="270" t="s">
        <v>8</v>
      </c>
      <c r="F86" s="271"/>
      <c r="G86" s="271"/>
      <c r="H86" s="271"/>
      <c r="I86" s="271"/>
      <c r="J86" s="267"/>
      <c r="K86" s="272" t="s">
        <v>9</v>
      </c>
      <c r="L86" s="273"/>
      <c r="M86" s="26"/>
      <c r="N86" s="26"/>
    </row>
    <row r="87" spans="1:14" s="1" customFormat="1" ht="15" customHeight="1">
      <c r="A87" s="75" t="s">
        <v>10</v>
      </c>
      <c r="B87" s="102"/>
      <c r="C87" s="278"/>
      <c r="D87" s="269"/>
      <c r="E87" s="279" t="s">
        <v>11</v>
      </c>
      <c r="F87" s="280"/>
      <c r="G87" s="279" t="s">
        <v>12</v>
      </c>
      <c r="H87" s="281"/>
      <c r="I87" s="282" t="s">
        <v>13</v>
      </c>
      <c r="J87" s="283"/>
      <c r="K87" s="282" t="s">
        <v>14</v>
      </c>
      <c r="L87" s="283"/>
      <c r="M87" s="26"/>
      <c r="N87" s="26"/>
    </row>
    <row r="88" spans="1:14" s="1" customFormat="1" ht="32.25" customHeight="1">
      <c r="A88" s="77">
        <v>1</v>
      </c>
      <c r="B88" s="54">
        <v>2</v>
      </c>
      <c r="C88" s="259" t="s">
        <v>149</v>
      </c>
      <c r="D88" s="259" t="s">
        <v>150</v>
      </c>
      <c r="E88" s="259" t="s">
        <v>149</v>
      </c>
      <c r="F88" s="259" t="s">
        <v>150</v>
      </c>
      <c r="G88" s="259" t="s">
        <v>149</v>
      </c>
      <c r="H88" s="259" t="s">
        <v>150</v>
      </c>
      <c r="I88" s="259" t="s">
        <v>149</v>
      </c>
      <c r="J88" s="259" t="s">
        <v>150</v>
      </c>
      <c r="K88" s="259" t="s">
        <v>149</v>
      </c>
      <c r="L88" s="259" t="s">
        <v>150</v>
      </c>
      <c r="M88" s="26"/>
      <c r="N88" s="26"/>
    </row>
    <row r="89" spans="1:14" s="1" customFormat="1" ht="16.5" customHeight="1">
      <c r="A89" s="78"/>
      <c r="B89" s="80" t="s">
        <v>86</v>
      </c>
      <c r="C89" s="136"/>
      <c r="D89" s="78"/>
      <c r="E89" s="78"/>
      <c r="F89" s="78"/>
      <c r="G89" s="78"/>
      <c r="H89" s="78"/>
      <c r="I89" s="78"/>
      <c r="J89" s="78"/>
      <c r="K89" s="78"/>
      <c r="L89" s="78"/>
      <c r="M89" s="26"/>
      <c r="N89" s="26"/>
    </row>
    <row r="90" spans="1:14" s="1" customFormat="1" ht="15.75" customHeight="1">
      <c r="A90" s="63"/>
      <c r="B90" s="26"/>
      <c r="C90" s="26"/>
      <c r="D90" s="26"/>
      <c r="E90" s="26"/>
      <c r="F90" s="265" t="s">
        <v>15</v>
      </c>
      <c r="G90" s="265"/>
      <c r="H90" s="265"/>
      <c r="I90" s="79"/>
      <c r="J90" s="79"/>
      <c r="K90" s="79"/>
      <c r="L90" s="78"/>
      <c r="M90" s="26"/>
      <c r="N90" s="26"/>
    </row>
    <row r="91" spans="1:14" customFormat="1" ht="30">
      <c r="A91" s="3" t="s">
        <v>41</v>
      </c>
      <c r="B91" s="4" t="s">
        <v>165</v>
      </c>
      <c r="C91" s="81">
        <v>200</v>
      </c>
      <c r="D91" s="81">
        <v>250</v>
      </c>
      <c r="E91" s="84">
        <v>5.55</v>
      </c>
      <c r="F91" s="84">
        <v>6.93</v>
      </c>
      <c r="G91" s="84">
        <v>9.74</v>
      </c>
      <c r="H91" s="84">
        <v>12.82</v>
      </c>
      <c r="I91" s="84">
        <v>38.5</v>
      </c>
      <c r="J91" s="84">
        <v>48.13</v>
      </c>
      <c r="K91" s="84">
        <v>264.55</v>
      </c>
      <c r="L91" s="84">
        <v>330.68</v>
      </c>
      <c r="M91" s="62"/>
      <c r="N91" s="62"/>
    </row>
    <row r="92" spans="1:14" s="1" customFormat="1">
      <c r="A92" s="241" t="s">
        <v>36</v>
      </c>
      <c r="B92" s="242" t="s">
        <v>166</v>
      </c>
      <c r="C92" s="6">
        <v>100</v>
      </c>
      <c r="D92" s="6">
        <v>100</v>
      </c>
      <c r="E92" s="7">
        <v>0.4</v>
      </c>
      <c r="F92" s="7">
        <v>0.4</v>
      </c>
      <c r="G92" s="7">
        <v>0.4</v>
      </c>
      <c r="H92" s="7">
        <v>0.7</v>
      </c>
      <c r="I92" s="7">
        <v>9.8000000000000007</v>
      </c>
      <c r="J92" s="7">
        <v>9.8000000000000007</v>
      </c>
      <c r="K92" s="7">
        <v>47</v>
      </c>
      <c r="L92" s="7">
        <v>47</v>
      </c>
      <c r="M92" s="26"/>
      <c r="N92" s="26"/>
    </row>
    <row r="93" spans="1:14" s="11" customFormat="1">
      <c r="A93" s="241" t="s">
        <v>131</v>
      </c>
      <c r="B93" s="242" t="s">
        <v>167</v>
      </c>
      <c r="C93" s="6">
        <v>60</v>
      </c>
      <c r="D93" s="6">
        <v>60</v>
      </c>
      <c r="E93" s="35">
        <v>6.47</v>
      </c>
      <c r="F93" s="35">
        <v>6.47</v>
      </c>
      <c r="G93" s="35">
        <v>10.06</v>
      </c>
      <c r="H93" s="35">
        <v>10.06</v>
      </c>
      <c r="I93" s="35">
        <v>18.61</v>
      </c>
      <c r="J93" s="35">
        <v>18.61</v>
      </c>
      <c r="K93" s="6">
        <v>190.86</v>
      </c>
      <c r="L93" s="35">
        <v>190.86</v>
      </c>
      <c r="M93" s="26"/>
      <c r="N93" s="26"/>
    </row>
    <row r="94" spans="1:14" s="1" customFormat="1" ht="13.5" customHeight="1">
      <c r="A94" s="5" t="s">
        <v>60</v>
      </c>
      <c r="B94" s="25" t="s">
        <v>61</v>
      </c>
      <c r="C94" s="5">
        <v>200</v>
      </c>
      <c r="D94" s="5">
        <v>200</v>
      </c>
      <c r="E94" s="5">
        <v>0.3</v>
      </c>
      <c r="F94" s="5">
        <v>0.3</v>
      </c>
      <c r="G94" s="5">
        <v>0</v>
      </c>
      <c r="H94" s="5">
        <v>0</v>
      </c>
      <c r="I94" s="5">
        <v>10.58</v>
      </c>
      <c r="J94" s="5">
        <v>10.58</v>
      </c>
      <c r="K94" s="5">
        <v>43.52</v>
      </c>
      <c r="L94" s="5">
        <v>43.52</v>
      </c>
      <c r="M94" s="26"/>
      <c r="N94" s="26"/>
    </row>
    <row r="95" spans="1:14" s="1" customFormat="1">
      <c r="A95" s="6"/>
      <c r="B95" s="87" t="s">
        <v>16</v>
      </c>
      <c r="C95" s="106">
        <f t="shared" ref="C95:L95" si="4">SUM(C91:C94)</f>
        <v>560</v>
      </c>
      <c r="D95" s="106">
        <f t="shared" si="4"/>
        <v>610</v>
      </c>
      <c r="E95" s="106">
        <f t="shared" si="4"/>
        <v>12.72</v>
      </c>
      <c r="F95" s="106">
        <f t="shared" si="4"/>
        <v>14.100000000000001</v>
      </c>
      <c r="G95" s="106">
        <f t="shared" si="4"/>
        <v>20.200000000000003</v>
      </c>
      <c r="H95" s="106">
        <f t="shared" si="4"/>
        <v>23.58</v>
      </c>
      <c r="I95" s="106">
        <f t="shared" si="4"/>
        <v>77.489999999999995</v>
      </c>
      <c r="J95" s="106">
        <f t="shared" si="4"/>
        <v>87.12</v>
      </c>
      <c r="K95" s="106">
        <f t="shared" si="4"/>
        <v>545.93000000000006</v>
      </c>
      <c r="L95" s="106">
        <f t="shared" si="4"/>
        <v>612.05999999999995</v>
      </c>
      <c r="M95" s="26"/>
      <c r="N95" s="26"/>
    </row>
    <row r="96" spans="1:14" s="10" customFormat="1">
      <c r="A96" s="89"/>
      <c r="B96" s="107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26"/>
      <c r="N96" s="26"/>
    </row>
    <row r="97" spans="1:14" s="1" customFormat="1">
      <c r="A97" s="16"/>
      <c r="B97" s="91" t="s">
        <v>73</v>
      </c>
      <c r="C97" s="92">
        <v>500</v>
      </c>
      <c r="D97" s="92">
        <v>550</v>
      </c>
      <c r="E97" s="108" t="s">
        <v>17</v>
      </c>
      <c r="F97" s="94" t="s">
        <v>18</v>
      </c>
      <c r="G97" s="93" t="s">
        <v>19</v>
      </c>
      <c r="H97" s="94" t="s">
        <v>20</v>
      </c>
      <c r="I97" s="108" t="s">
        <v>21</v>
      </c>
      <c r="J97" s="94" t="s">
        <v>22</v>
      </c>
      <c r="K97" s="109" t="s">
        <v>23</v>
      </c>
      <c r="L97" s="94" t="s">
        <v>24</v>
      </c>
      <c r="M97" s="63"/>
      <c r="N97" s="26"/>
    </row>
    <row r="98" spans="1:14" s="1" customFormat="1" ht="19.5" customHeight="1">
      <c r="A98" s="16"/>
      <c r="B98" s="100"/>
      <c r="C98" s="16"/>
      <c r="D98" s="16"/>
      <c r="E98" s="98"/>
      <c r="F98" s="98"/>
      <c r="G98" s="98"/>
      <c r="H98" s="98"/>
      <c r="I98" s="98"/>
      <c r="J98" s="98"/>
      <c r="K98" s="98"/>
      <c r="L98" s="98"/>
      <c r="M98" s="63"/>
      <c r="N98" s="26"/>
    </row>
    <row r="99" spans="1:14" s="1" customFormat="1" ht="15.75">
      <c r="A99" s="180"/>
      <c r="B99" s="181"/>
      <c r="C99" s="181"/>
      <c r="D99" s="182"/>
      <c r="E99" s="182"/>
      <c r="G99" s="166" t="s">
        <v>148</v>
      </c>
      <c r="H99" s="168"/>
      <c r="I99" s="168"/>
      <c r="J99" s="168"/>
      <c r="K99" s="168"/>
      <c r="L99" s="183"/>
      <c r="M99" s="26"/>
      <c r="N99" s="26"/>
    </row>
    <row r="100" spans="1:14" s="1" customFormat="1">
      <c r="A100" s="32" t="s">
        <v>40</v>
      </c>
      <c r="B100" s="33" t="s">
        <v>57</v>
      </c>
      <c r="C100" s="34">
        <v>60</v>
      </c>
      <c r="D100" s="34">
        <v>100</v>
      </c>
      <c r="E100" s="6">
        <v>0.48</v>
      </c>
      <c r="F100" s="6">
        <v>0.8</v>
      </c>
      <c r="G100" s="6">
        <v>0.06</v>
      </c>
      <c r="H100" s="6">
        <v>0.1</v>
      </c>
      <c r="I100" s="6">
        <v>1.02</v>
      </c>
      <c r="J100" s="6">
        <v>1.7</v>
      </c>
      <c r="K100" s="6">
        <v>6</v>
      </c>
      <c r="L100" s="6">
        <v>10</v>
      </c>
      <c r="M100" s="26"/>
      <c r="N100" s="26"/>
    </row>
    <row r="101" spans="1:14" s="1" customFormat="1" ht="30">
      <c r="A101" s="47" t="s">
        <v>113</v>
      </c>
      <c r="B101" s="171" t="s">
        <v>114</v>
      </c>
      <c r="C101" s="172">
        <v>200</v>
      </c>
      <c r="D101" s="173">
        <v>250</v>
      </c>
      <c r="E101" s="173">
        <v>2.84</v>
      </c>
      <c r="F101" s="49">
        <v>3.51</v>
      </c>
      <c r="G101" s="50">
        <v>5.28</v>
      </c>
      <c r="H101" s="172">
        <v>6.27</v>
      </c>
      <c r="I101" s="172">
        <v>7.22</v>
      </c>
      <c r="J101" s="173">
        <v>8.9700000000000006</v>
      </c>
      <c r="K101" s="189">
        <v>88.16</v>
      </c>
      <c r="L101" s="173">
        <v>107.16</v>
      </c>
      <c r="M101" s="26"/>
      <c r="N101" s="26"/>
    </row>
    <row r="102" spans="1:14" s="1" customFormat="1" ht="30">
      <c r="A102" s="260" t="s">
        <v>156</v>
      </c>
      <c r="B102" s="36" t="s">
        <v>139</v>
      </c>
      <c r="C102" s="37" t="s">
        <v>67</v>
      </c>
      <c r="D102" s="37" t="s">
        <v>67</v>
      </c>
      <c r="E102" s="45">
        <v>8.32</v>
      </c>
      <c r="F102" s="45">
        <v>8.3209999999999997</v>
      </c>
      <c r="G102" s="46">
        <v>13.15</v>
      </c>
      <c r="H102" s="46">
        <v>13.15</v>
      </c>
      <c r="I102" s="46">
        <v>7.17</v>
      </c>
      <c r="J102" s="46">
        <v>7.17</v>
      </c>
      <c r="K102" s="240">
        <v>180.62</v>
      </c>
      <c r="L102" s="46">
        <v>180.62</v>
      </c>
      <c r="M102" s="26"/>
      <c r="N102" s="26"/>
    </row>
    <row r="103" spans="1:14" s="1" customFormat="1">
      <c r="A103" s="47" t="s">
        <v>39</v>
      </c>
      <c r="B103" s="171" t="s">
        <v>109</v>
      </c>
      <c r="C103" s="172">
        <v>150</v>
      </c>
      <c r="D103" s="173">
        <v>180</v>
      </c>
      <c r="E103" s="173">
        <v>5.4</v>
      </c>
      <c r="F103" s="174">
        <v>6.48</v>
      </c>
      <c r="G103" s="50">
        <v>4.9000000000000004</v>
      </c>
      <c r="H103" s="50">
        <v>5.88</v>
      </c>
      <c r="I103" s="172">
        <v>32.799999999999997</v>
      </c>
      <c r="J103" s="173">
        <v>39.35</v>
      </c>
      <c r="K103" s="175">
        <v>196.8</v>
      </c>
      <c r="L103" s="173">
        <v>236.16</v>
      </c>
      <c r="M103" s="26"/>
      <c r="N103" s="26"/>
    </row>
    <row r="104" spans="1:14" s="1" customFormat="1" ht="15" customHeight="1">
      <c r="A104" s="47" t="s">
        <v>71</v>
      </c>
      <c r="B104" s="171" t="s">
        <v>72</v>
      </c>
      <c r="C104" s="50">
        <v>200</v>
      </c>
      <c r="D104" s="50">
        <v>200</v>
      </c>
      <c r="E104" s="50">
        <v>0.5</v>
      </c>
      <c r="F104" s="50">
        <v>0.5</v>
      </c>
      <c r="G104" s="50">
        <v>0</v>
      </c>
      <c r="H104" s="50">
        <v>0</v>
      </c>
      <c r="I104" s="50">
        <v>19.8</v>
      </c>
      <c r="J104" s="50">
        <v>19.8</v>
      </c>
      <c r="K104" s="50">
        <v>81</v>
      </c>
      <c r="L104" s="51">
        <v>81</v>
      </c>
      <c r="M104" s="26"/>
      <c r="N104" s="26"/>
    </row>
    <row r="105" spans="1:14" s="1" customFormat="1" ht="21" customHeight="1">
      <c r="A105" s="137" t="s">
        <v>106</v>
      </c>
      <c r="B105" s="152" t="s">
        <v>54</v>
      </c>
      <c r="C105" s="153">
        <v>40</v>
      </c>
      <c r="D105" s="153">
        <v>40</v>
      </c>
      <c r="E105" s="35">
        <v>3.16</v>
      </c>
      <c r="F105" s="35">
        <v>3.16</v>
      </c>
      <c r="G105" s="35">
        <v>0.4</v>
      </c>
      <c r="H105" s="35">
        <v>0.4</v>
      </c>
      <c r="I105" s="35">
        <v>19.32</v>
      </c>
      <c r="J105" s="35">
        <v>19.32</v>
      </c>
      <c r="K105" s="35">
        <v>93.52</v>
      </c>
      <c r="L105" s="35">
        <v>93.52</v>
      </c>
      <c r="M105" s="26"/>
      <c r="N105" s="26"/>
    </row>
    <row r="106" spans="1:14" s="1" customFormat="1" ht="15.75" customHeight="1">
      <c r="A106" s="137" t="s">
        <v>110</v>
      </c>
      <c r="B106" s="152" t="s">
        <v>92</v>
      </c>
      <c r="C106" s="50">
        <v>50</v>
      </c>
      <c r="D106" s="155">
        <v>60</v>
      </c>
      <c r="E106" s="35">
        <v>2.8</v>
      </c>
      <c r="F106" s="35">
        <v>3.36</v>
      </c>
      <c r="G106" s="35">
        <v>0.55000000000000004</v>
      </c>
      <c r="H106" s="35">
        <v>0.66</v>
      </c>
      <c r="I106" s="35">
        <v>24.7</v>
      </c>
      <c r="J106" s="35">
        <v>29.64</v>
      </c>
      <c r="K106" s="35">
        <v>114.95</v>
      </c>
      <c r="L106" s="35">
        <v>137.94</v>
      </c>
      <c r="M106" s="26"/>
      <c r="N106" s="26"/>
    </row>
    <row r="107" spans="1:14" s="1" customFormat="1" ht="15" customHeight="1">
      <c r="A107" s="35"/>
      <c r="B107" s="176" t="s">
        <v>16</v>
      </c>
      <c r="C107" s="177">
        <f>C100+C101+C103+C104+C105+C106+120</f>
        <v>820</v>
      </c>
      <c r="D107" s="177">
        <f>D100+D101+D103+D104+D105+D106+120</f>
        <v>950</v>
      </c>
      <c r="E107" s="186">
        <f>SUM(E100:E106)</f>
        <v>23.5</v>
      </c>
      <c r="F107" s="186">
        <f t="shared" ref="F107:L107" si="5">SUM(F100:F106)</f>
        <v>26.131</v>
      </c>
      <c r="G107" s="186">
        <f t="shared" si="5"/>
        <v>24.34</v>
      </c>
      <c r="H107" s="186">
        <f t="shared" si="5"/>
        <v>26.459999999999997</v>
      </c>
      <c r="I107" s="186">
        <f t="shared" si="5"/>
        <v>112.02999999999999</v>
      </c>
      <c r="J107" s="186">
        <f t="shared" si="5"/>
        <v>125.95</v>
      </c>
      <c r="K107" s="186">
        <f t="shared" si="5"/>
        <v>761.05</v>
      </c>
      <c r="L107" s="186">
        <f t="shared" si="5"/>
        <v>846.39999999999986</v>
      </c>
      <c r="M107" s="26"/>
      <c r="N107" s="26"/>
    </row>
    <row r="108" spans="1:14" s="1" customFormat="1">
      <c r="A108" s="187"/>
      <c r="B108" s="159" t="s">
        <v>93</v>
      </c>
      <c r="C108" s="160">
        <v>700</v>
      </c>
      <c r="D108" s="160">
        <v>800</v>
      </c>
      <c r="E108" s="161" t="s">
        <v>94</v>
      </c>
      <c r="F108" s="162" t="s">
        <v>95</v>
      </c>
      <c r="G108" s="163" t="s">
        <v>96</v>
      </c>
      <c r="H108" s="162" t="s">
        <v>97</v>
      </c>
      <c r="I108" s="163" t="s">
        <v>98</v>
      </c>
      <c r="J108" s="162" t="s">
        <v>99</v>
      </c>
      <c r="K108" s="164" t="s">
        <v>100</v>
      </c>
      <c r="L108" s="165" t="s">
        <v>101</v>
      </c>
      <c r="M108" s="26"/>
      <c r="N108" s="26"/>
    </row>
    <row r="109" spans="1:14" s="1" customFormat="1">
      <c r="A109" s="16"/>
      <c r="B109" s="17"/>
      <c r="C109" s="16"/>
      <c r="D109" s="16"/>
      <c r="E109" s="67"/>
      <c r="F109" s="67"/>
      <c r="G109" s="67"/>
      <c r="H109" s="67"/>
      <c r="I109" s="67"/>
      <c r="J109" s="67"/>
      <c r="K109" s="104"/>
      <c r="L109" s="104"/>
      <c r="M109" s="26"/>
      <c r="N109" s="26"/>
    </row>
    <row r="110" spans="1:14" s="1" customFormat="1">
      <c r="A110" s="16"/>
      <c r="B110" s="17"/>
      <c r="C110" s="105"/>
      <c r="D110" s="105"/>
      <c r="E110" s="98"/>
      <c r="F110" s="98"/>
      <c r="G110" s="98"/>
      <c r="H110" s="98"/>
      <c r="I110" s="98"/>
      <c r="J110" s="98"/>
      <c r="K110" s="98"/>
      <c r="L110" s="98"/>
      <c r="M110" s="26"/>
      <c r="N110" s="26"/>
    </row>
    <row r="111" spans="1:14" s="1" customFormat="1" ht="16.5" customHeight="1">
      <c r="A111" s="63"/>
      <c r="B111" s="26" t="s">
        <v>0</v>
      </c>
      <c r="C111" s="126"/>
      <c r="D111" s="16"/>
      <c r="E111" s="16"/>
      <c r="F111" s="67"/>
      <c r="G111" s="67"/>
      <c r="H111" s="67"/>
      <c r="I111" s="127" t="s">
        <v>1</v>
      </c>
      <c r="J111" s="127"/>
      <c r="K111" s="127"/>
      <c r="L111" s="67"/>
      <c r="M111" s="26"/>
      <c r="N111" s="26"/>
    </row>
    <row r="112" spans="1:14" s="1" customFormat="1">
      <c r="A112" s="63"/>
      <c r="B112" s="26" t="s">
        <v>2</v>
      </c>
      <c r="C112" s="126"/>
      <c r="D112" s="16"/>
      <c r="E112" s="16"/>
      <c r="F112" s="67"/>
      <c r="G112" s="67"/>
      <c r="H112" s="67"/>
      <c r="I112" s="127" t="s">
        <v>74</v>
      </c>
      <c r="J112" s="127"/>
      <c r="K112" s="127"/>
      <c r="L112" s="128"/>
      <c r="M112" s="26"/>
      <c r="N112" s="26"/>
    </row>
    <row r="113" spans="1:14" s="1" customFormat="1">
      <c r="A113" s="63"/>
      <c r="B113" s="68" t="s">
        <v>3</v>
      </c>
      <c r="C113" s="129"/>
      <c r="D113" s="16"/>
      <c r="E113" s="16"/>
      <c r="F113" s="67"/>
      <c r="G113" s="67"/>
      <c r="H113" s="67"/>
      <c r="I113" s="127" t="s">
        <v>75</v>
      </c>
      <c r="J113" s="127"/>
      <c r="K113" s="127"/>
      <c r="L113" s="128"/>
      <c r="M113" s="26"/>
      <c r="N113" s="26"/>
    </row>
    <row r="114" spans="1:14" s="1" customFormat="1">
      <c r="A114" s="16"/>
      <c r="B114" s="17"/>
      <c r="C114" s="105"/>
      <c r="D114" s="105"/>
      <c r="E114" s="98"/>
      <c r="F114" s="98"/>
      <c r="G114" s="98"/>
      <c r="H114" s="98"/>
      <c r="I114" s="98"/>
      <c r="J114" s="98"/>
      <c r="K114" s="98"/>
      <c r="L114" s="98"/>
      <c r="M114" s="26"/>
      <c r="N114" s="26"/>
    </row>
    <row r="115" spans="1:14" s="1" customFormat="1">
      <c r="A115" s="16"/>
      <c r="B115" s="17"/>
      <c r="C115" s="105"/>
      <c r="D115" s="105"/>
      <c r="E115" s="98"/>
      <c r="F115" s="98"/>
      <c r="G115" s="98"/>
      <c r="H115" s="98"/>
      <c r="I115" s="98"/>
      <c r="J115" s="98"/>
      <c r="K115" s="98"/>
      <c r="L115" s="98"/>
      <c r="M115" s="26"/>
      <c r="N115" s="26"/>
    </row>
    <row r="116" spans="1:14" s="10" customFormat="1">
      <c r="A116" s="277" t="s">
        <v>29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6"/>
      <c r="N116" s="26"/>
    </row>
    <row r="117" spans="1:14" s="1" customFormat="1" ht="18" customHeight="1">
      <c r="A117" s="16"/>
      <c r="B117" s="17"/>
      <c r="C117" s="105"/>
      <c r="D117" s="105"/>
      <c r="E117" s="98"/>
      <c r="F117" s="98"/>
      <c r="G117" s="98"/>
      <c r="H117" s="98"/>
      <c r="I117" s="98"/>
      <c r="J117" s="98"/>
      <c r="K117" s="98"/>
      <c r="L117" s="98"/>
      <c r="M117" s="26"/>
      <c r="N117" s="26"/>
    </row>
    <row r="118" spans="1:14" s="1" customFormat="1" ht="18" customHeight="1">
      <c r="A118" s="73" t="s">
        <v>5</v>
      </c>
      <c r="B118" s="101" t="s">
        <v>6</v>
      </c>
      <c r="C118" s="266" t="s">
        <v>7</v>
      </c>
      <c r="D118" s="267"/>
      <c r="E118" s="270" t="s">
        <v>8</v>
      </c>
      <c r="F118" s="271"/>
      <c r="G118" s="271"/>
      <c r="H118" s="271"/>
      <c r="I118" s="271"/>
      <c r="J118" s="267"/>
      <c r="K118" s="272" t="s">
        <v>9</v>
      </c>
      <c r="L118" s="273"/>
      <c r="M118" s="26"/>
      <c r="N118" s="26"/>
    </row>
    <row r="119" spans="1:14" s="1" customFormat="1">
      <c r="A119" s="75" t="s">
        <v>10</v>
      </c>
      <c r="B119" s="102"/>
      <c r="C119" s="268"/>
      <c r="D119" s="269"/>
      <c r="E119" s="272" t="s">
        <v>11</v>
      </c>
      <c r="F119" s="273"/>
      <c r="G119" s="272" t="s">
        <v>12</v>
      </c>
      <c r="H119" s="274"/>
      <c r="I119" s="275" t="s">
        <v>13</v>
      </c>
      <c r="J119" s="276"/>
      <c r="K119" s="275" t="s">
        <v>14</v>
      </c>
      <c r="L119" s="276"/>
      <c r="M119" s="26"/>
      <c r="N119" s="26"/>
    </row>
    <row r="120" spans="1:14" s="1" customFormat="1" ht="33" customHeight="1">
      <c r="A120" s="77">
        <v>1</v>
      </c>
      <c r="B120" s="54">
        <v>2</v>
      </c>
      <c r="C120" s="259" t="s">
        <v>149</v>
      </c>
      <c r="D120" s="259" t="s">
        <v>150</v>
      </c>
      <c r="E120" s="259" t="s">
        <v>149</v>
      </c>
      <c r="F120" s="259" t="s">
        <v>150</v>
      </c>
      <c r="G120" s="259" t="s">
        <v>149</v>
      </c>
      <c r="H120" s="259" t="s">
        <v>150</v>
      </c>
      <c r="I120" s="259" t="s">
        <v>149</v>
      </c>
      <c r="J120" s="259" t="s">
        <v>150</v>
      </c>
      <c r="K120" s="259" t="s">
        <v>149</v>
      </c>
      <c r="L120" s="259" t="s">
        <v>150</v>
      </c>
      <c r="M120" s="26"/>
      <c r="N120" s="26"/>
    </row>
    <row r="121" spans="1:14" s="1" customFormat="1">
      <c r="A121" s="78"/>
      <c r="B121" s="80" t="s">
        <v>85</v>
      </c>
      <c r="C121" s="136"/>
      <c r="D121" s="78"/>
      <c r="E121" s="78"/>
      <c r="F121" s="78"/>
      <c r="G121" s="78"/>
      <c r="H121" s="78"/>
      <c r="I121" s="78"/>
      <c r="J121" s="78"/>
      <c r="K121" s="78"/>
      <c r="L121" s="78"/>
      <c r="M121" s="26"/>
      <c r="N121" s="26"/>
    </row>
    <row r="122" spans="1:14" s="1" customFormat="1" ht="18" customHeight="1">
      <c r="A122" s="63"/>
      <c r="B122" s="26"/>
      <c r="C122" s="26"/>
      <c r="D122" s="26"/>
      <c r="E122" s="26"/>
      <c r="F122" s="265" t="s">
        <v>15</v>
      </c>
      <c r="G122" s="265"/>
      <c r="H122" s="265"/>
      <c r="I122" s="79"/>
      <c r="J122" s="79"/>
      <c r="K122" s="79"/>
      <c r="L122" s="78"/>
      <c r="M122" s="26"/>
      <c r="N122" s="26"/>
    </row>
    <row r="123" spans="1:14">
      <c r="A123" s="5" t="s">
        <v>111</v>
      </c>
      <c r="B123" s="25" t="s">
        <v>112</v>
      </c>
      <c r="C123" s="5">
        <v>60</v>
      </c>
      <c r="D123" s="5">
        <v>100</v>
      </c>
      <c r="E123" s="5">
        <v>0.88</v>
      </c>
      <c r="F123" s="5">
        <v>1.48</v>
      </c>
      <c r="G123" s="5">
        <v>3.6</v>
      </c>
      <c r="H123" s="5">
        <v>6.01</v>
      </c>
      <c r="I123" s="5">
        <v>4.96</v>
      </c>
      <c r="J123" s="5">
        <v>8.26</v>
      </c>
      <c r="K123" s="5">
        <v>55.68</v>
      </c>
      <c r="L123" s="5">
        <v>92.8</v>
      </c>
    </row>
    <row r="124" spans="1:14">
      <c r="A124" s="5" t="s">
        <v>52</v>
      </c>
      <c r="B124" s="39" t="s">
        <v>136</v>
      </c>
      <c r="C124" s="254">
        <v>90</v>
      </c>
      <c r="D124" s="192">
        <v>100</v>
      </c>
      <c r="E124" s="255">
        <v>12.7</v>
      </c>
      <c r="F124" s="41">
        <v>14.11</v>
      </c>
      <c r="G124" s="41">
        <v>8.9</v>
      </c>
      <c r="H124" s="41">
        <v>9.8800000000000008</v>
      </c>
      <c r="I124" s="41">
        <v>6.3</v>
      </c>
      <c r="J124" s="41">
        <v>7.5</v>
      </c>
      <c r="K124" s="41">
        <v>156.1</v>
      </c>
      <c r="L124" s="41">
        <v>175.36</v>
      </c>
    </row>
    <row r="125" spans="1:14">
      <c r="A125" s="243" t="s">
        <v>53</v>
      </c>
      <c r="B125" s="253" t="s">
        <v>115</v>
      </c>
      <c r="C125" s="246">
        <v>150</v>
      </c>
      <c r="D125" s="51">
        <v>180</v>
      </c>
      <c r="E125" s="246">
        <v>3.7</v>
      </c>
      <c r="F125" s="246">
        <v>4.43</v>
      </c>
      <c r="G125" s="246">
        <v>4.8</v>
      </c>
      <c r="H125" s="246">
        <v>5.86</v>
      </c>
      <c r="I125" s="246">
        <v>36.5</v>
      </c>
      <c r="J125" s="246">
        <v>43.8</v>
      </c>
      <c r="K125" s="246">
        <v>203.5</v>
      </c>
      <c r="L125" s="246">
        <v>244.2</v>
      </c>
    </row>
    <row r="126" spans="1:14" s="1" customFormat="1" ht="21" customHeight="1">
      <c r="A126" s="241" t="s">
        <v>35</v>
      </c>
      <c r="B126" s="242" t="s">
        <v>54</v>
      </c>
      <c r="C126" s="6">
        <v>40</v>
      </c>
      <c r="D126" s="6">
        <v>50</v>
      </c>
      <c r="E126" s="35">
        <v>3.16</v>
      </c>
      <c r="F126" s="35">
        <v>3.95</v>
      </c>
      <c r="G126" s="35">
        <v>0.4</v>
      </c>
      <c r="H126" s="35">
        <v>0.5</v>
      </c>
      <c r="I126" s="35">
        <v>19.32</v>
      </c>
      <c r="J126" s="35">
        <v>24.15</v>
      </c>
      <c r="K126" s="6">
        <v>93.52</v>
      </c>
      <c r="L126" s="35">
        <v>116.9</v>
      </c>
      <c r="M126" s="26"/>
      <c r="N126" s="26"/>
    </row>
    <row r="127" spans="1:14" s="1" customFormat="1">
      <c r="A127" s="5" t="s">
        <v>58</v>
      </c>
      <c r="B127" s="25" t="s">
        <v>59</v>
      </c>
      <c r="C127" s="38">
        <v>200</v>
      </c>
      <c r="D127" s="38">
        <v>200</v>
      </c>
      <c r="E127" s="5">
        <v>0.2</v>
      </c>
      <c r="F127" s="5">
        <v>0.2</v>
      </c>
      <c r="G127" s="5">
        <v>0</v>
      </c>
      <c r="H127" s="5">
        <v>0</v>
      </c>
      <c r="I127" s="5">
        <v>10.38</v>
      </c>
      <c r="J127" s="5">
        <v>10.38</v>
      </c>
      <c r="K127" s="5">
        <v>42.32</v>
      </c>
      <c r="L127" s="5">
        <v>42.32</v>
      </c>
      <c r="M127" s="26"/>
      <c r="N127" s="26"/>
    </row>
    <row r="128" spans="1:14" s="1" customFormat="1" ht="15" customHeight="1">
      <c r="A128" s="6"/>
      <c r="B128" s="87" t="s">
        <v>16</v>
      </c>
      <c r="C128" s="110">
        <f>SUM(C123:C127)</f>
        <v>540</v>
      </c>
      <c r="D128" s="110">
        <f t="shared" ref="D128:L128" si="6">SUM(D123:D127)</f>
        <v>630</v>
      </c>
      <c r="E128" s="110">
        <f t="shared" si="6"/>
        <v>20.64</v>
      </c>
      <c r="F128" s="110">
        <f t="shared" si="6"/>
        <v>24.169999999999998</v>
      </c>
      <c r="G128" s="110">
        <f t="shared" si="6"/>
        <v>17.7</v>
      </c>
      <c r="H128" s="110">
        <f t="shared" si="6"/>
        <v>22.25</v>
      </c>
      <c r="I128" s="110">
        <f t="shared" si="6"/>
        <v>77.459999999999994</v>
      </c>
      <c r="J128" s="110">
        <f t="shared" si="6"/>
        <v>94.089999999999989</v>
      </c>
      <c r="K128" s="110">
        <f t="shared" si="6"/>
        <v>551.12</v>
      </c>
      <c r="L128" s="110">
        <f t="shared" si="6"/>
        <v>671.58</v>
      </c>
      <c r="M128" s="26"/>
      <c r="N128" s="26"/>
    </row>
    <row r="129" spans="1:28" s="1" customFormat="1">
      <c r="A129" s="89"/>
      <c r="B129" s="107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26"/>
      <c r="N129" s="26"/>
    </row>
    <row r="130" spans="1:28" s="1" customFormat="1">
      <c r="A130" s="16"/>
      <c r="B130" s="91" t="s">
        <v>73</v>
      </c>
      <c r="C130" s="92">
        <v>500</v>
      </c>
      <c r="D130" s="92">
        <v>550</v>
      </c>
      <c r="E130" s="108" t="s">
        <v>17</v>
      </c>
      <c r="F130" s="94" t="s">
        <v>18</v>
      </c>
      <c r="G130" s="93" t="s">
        <v>19</v>
      </c>
      <c r="H130" s="94" t="s">
        <v>20</v>
      </c>
      <c r="I130" s="108" t="s">
        <v>21</v>
      </c>
      <c r="J130" s="94" t="s">
        <v>22</v>
      </c>
      <c r="K130" s="109" t="s">
        <v>23</v>
      </c>
      <c r="L130" s="94" t="s">
        <v>24</v>
      </c>
      <c r="M130" s="26"/>
      <c r="N130" s="26"/>
    </row>
    <row r="131" spans="1:28" s="1" customFormat="1">
      <c r="A131" s="78"/>
      <c r="B131" s="100"/>
      <c r="C131" s="16"/>
      <c r="D131" s="16"/>
      <c r="E131" s="98"/>
      <c r="F131" s="98"/>
      <c r="G131" s="98"/>
      <c r="H131" s="98"/>
      <c r="I131" s="98"/>
      <c r="J131" s="98"/>
      <c r="K131" s="98"/>
      <c r="L131" s="98"/>
      <c r="M131" s="26"/>
      <c r="N131" s="26"/>
    </row>
    <row r="132" spans="1:28" s="26" customFormat="1" ht="15.75">
      <c r="A132" s="188"/>
      <c r="B132" s="167"/>
      <c r="C132" s="143"/>
      <c r="D132" s="143"/>
      <c r="E132" s="147"/>
      <c r="G132" s="166" t="s">
        <v>148</v>
      </c>
      <c r="H132" s="147"/>
      <c r="I132" s="147"/>
      <c r="J132" s="147"/>
      <c r="K132" s="147"/>
      <c r="L132" s="147"/>
    </row>
    <row r="133" spans="1:28" s="26" customFormat="1">
      <c r="A133" s="58" t="s">
        <v>40</v>
      </c>
      <c r="B133" s="59" t="s">
        <v>161</v>
      </c>
      <c r="C133" s="34">
        <v>60</v>
      </c>
      <c r="D133" s="34">
        <v>100</v>
      </c>
      <c r="E133" s="6">
        <v>0.66</v>
      </c>
      <c r="F133" s="6">
        <v>1.1000000000000001</v>
      </c>
      <c r="G133" s="6">
        <v>0.12</v>
      </c>
      <c r="H133" s="6">
        <v>0.2</v>
      </c>
      <c r="I133" s="6">
        <v>2.16</v>
      </c>
      <c r="J133" s="6">
        <v>2.8</v>
      </c>
      <c r="K133" s="6">
        <v>13.2</v>
      </c>
      <c r="L133" s="6">
        <v>22</v>
      </c>
    </row>
    <row r="134" spans="1:28" s="1" customFormat="1" ht="30">
      <c r="A134" s="235" t="s">
        <v>129</v>
      </c>
      <c r="B134" s="236" t="s">
        <v>130</v>
      </c>
      <c r="C134" s="237">
        <v>200</v>
      </c>
      <c r="D134" s="238">
        <v>250</v>
      </c>
      <c r="E134" s="202">
        <v>5.0999999999999996</v>
      </c>
      <c r="F134" s="202">
        <v>6.45</v>
      </c>
      <c r="G134" s="202">
        <v>5.78</v>
      </c>
      <c r="H134" s="202">
        <v>7.22</v>
      </c>
      <c r="I134" s="202">
        <v>18.5</v>
      </c>
      <c r="J134" s="202">
        <v>23.12</v>
      </c>
      <c r="K134" s="203">
        <v>146.41999999999999</v>
      </c>
      <c r="L134" s="203">
        <v>183.02</v>
      </c>
      <c r="M134" s="26"/>
      <c r="N134" s="60"/>
      <c r="O134" s="12"/>
      <c r="P134" s="15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</row>
    <row r="135" spans="1:28" s="1" customFormat="1" ht="30">
      <c r="A135" s="81" t="s">
        <v>132</v>
      </c>
      <c r="B135" s="82" t="s">
        <v>151</v>
      </c>
      <c r="C135" s="83">
        <v>100</v>
      </c>
      <c r="D135" s="81">
        <v>100</v>
      </c>
      <c r="E135" s="84">
        <v>11.78</v>
      </c>
      <c r="F135" s="84">
        <v>11.78</v>
      </c>
      <c r="G135" s="84">
        <v>10.119999999999999</v>
      </c>
      <c r="H135" s="84">
        <v>10.119999999999999</v>
      </c>
      <c r="I135" s="84">
        <v>2.93</v>
      </c>
      <c r="J135" s="84">
        <v>2.93</v>
      </c>
      <c r="K135" s="84">
        <v>149.91999999999999</v>
      </c>
      <c r="L135" s="84">
        <v>149.91999999999999</v>
      </c>
      <c r="M135" s="26"/>
      <c r="N135" s="26"/>
    </row>
    <row r="136" spans="1:28" s="1" customFormat="1">
      <c r="A136" s="47" t="s">
        <v>53</v>
      </c>
      <c r="B136" s="171" t="s">
        <v>143</v>
      </c>
      <c r="C136" s="50">
        <v>150</v>
      </c>
      <c r="D136" s="51">
        <v>180</v>
      </c>
      <c r="E136" s="50">
        <v>3.7</v>
      </c>
      <c r="F136" s="50">
        <v>4.43</v>
      </c>
      <c r="G136" s="50">
        <v>9.17</v>
      </c>
      <c r="H136" s="50">
        <v>10.98</v>
      </c>
      <c r="I136" s="50">
        <v>33.5</v>
      </c>
      <c r="J136" s="50">
        <v>40.200000000000003</v>
      </c>
      <c r="K136" s="50">
        <v>231.33</v>
      </c>
      <c r="L136" s="50">
        <v>277.33999999999997</v>
      </c>
      <c r="M136" s="26"/>
      <c r="N136" s="16"/>
      <c r="O136" s="17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s="10" customFormat="1">
      <c r="A137" s="47" t="s">
        <v>142</v>
      </c>
      <c r="B137" s="48" t="s">
        <v>141</v>
      </c>
      <c r="C137" s="49">
        <v>200</v>
      </c>
      <c r="D137" s="50">
        <v>200</v>
      </c>
      <c r="E137" s="50">
        <v>0.19800000000000001</v>
      </c>
      <c r="F137" s="50">
        <v>0.19800000000000001</v>
      </c>
      <c r="G137" s="50">
        <v>0.02</v>
      </c>
      <c r="H137" s="50">
        <v>0.02</v>
      </c>
      <c r="I137" s="50">
        <v>15.28</v>
      </c>
      <c r="J137" s="50">
        <v>15.28</v>
      </c>
      <c r="K137" s="50">
        <v>65.540000000000006</v>
      </c>
      <c r="L137" s="51">
        <v>65.540000000000006</v>
      </c>
      <c r="M137" s="26"/>
      <c r="N137" s="16"/>
      <c r="O137" s="8"/>
      <c r="P137" s="8"/>
      <c r="Q137" s="9"/>
      <c r="R137" s="9"/>
      <c r="S137" s="19"/>
      <c r="T137" s="20"/>
      <c r="U137" s="19"/>
      <c r="V137" s="20"/>
      <c r="W137" s="19"/>
      <c r="X137" s="20"/>
      <c r="Y137" s="21"/>
      <c r="Z137" s="20"/>
      <c r="AA137" s="2"/>
      <c r="AB137" s="2"/>
    </row>
    <row r="138" spans="1:28" s="1" customFormat="1">
      <c r="A138" s="137" t="s">
        <v>106</v>
      </c>
      <c r="B138" s="152" t="s">
        <v>54</v>
      </c>
      <c r="C138" s="6">
        <v>40</v>
      </c>
      <c r="D138" s="6">
        <v>40</v>
      </c>
      <c r="E138" s="7">
        <v>2.31</v>
      </c>
      <c r="F138" s="7">
        <v>3.08</v>
      </c>
      <c r="G138" s="7">
        <v>0.72</v>
      </c>
      <c r="H138" s="7">
        <v>0.96</v>
      </c>
      <c r="I138" s="7">
        <v>16.02</v>
      </c>
      <c r="J138" s="7">
        <v>21.36</v>
      </c>
      <c r="K138" s="7">
        <v>79.8</v>
      </c>
      <c r="L138" s="7">
        <v>106.4</v>
      </c>
      <c r="M138" s="26"/>
      <c r="N138" s="27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1" customFormat="1">
      <c r="A139" s="137" t="s">
        <v>91</v>
      </c>
      <c r="B139" s="152" t="s">
        <v>92</v>
      </c>
      <c r="C139" s="50">
        <v>50</v>
      </c>
      <c r="D139" s="155">
        <v>50</v>
      </c>
      <c r="E139" s="35">
        <v>2.8</v>
      </c>
      <c r="F139" s="35">
        <v>2.8</v>
      </c>
      <c r="G139" s="35">
        <v>0.55000000000000004</v>
      </c>
      <c r="H139" s="35">
        <v>0.55000000000000004</v>
      </c>
      <c r="I139" s="35">
        <v>24.7</v>
      </c>
      <c r="J139" s="35">
        <v>24.7</v>
      </c>
      <c r="K139" s="35">
        <v>114.95</v>
      </c>
      <c r="L139" s="35">
        <v>114.95</v>
      </c>
      <c r="M139" s="26"/>
      <c r="N139" s="26"/>
    </row>
    <row r="140" spans="1:28" s="1" customFormat="1">
      <c r="A140" s="32"/>
      <c r="B140" s="194" t="s">
        <v>16</v>
      </c>
      <c r="C140" s="157">
        <f>C133+C134+C136+C137+C138+C139+120</f>
        <v>820</v>
      </c>
      <c r="D140" s="157">
        <f>D133+D134+D136+D137+D138+D139+120</f>
        <v>940</v>
      </c>
      <c r="E140" s="157">
        <f>SUM(E133:E139)</f>
        <v>26.547999999999998</v>
      </c>
      <c r="F140" s="157">
        <f t="shared" ref="F140:L140" si="7">SUM(F133:F139)</f>
        <v>29.837999999999997</v>
      </c>
      <c r="G140" s="157">
        <f t="shared" si="7"/>
        <v>26.479999999999997</v>
      </c>
      <c r="H140" s="157">
        <f t="shared" si="7"/>
        <v>30.05</v>
      </c>
      <c r="I140" s="157">
        <f t="shared" si="7"/>
        <v>113.09</v>
      </c>
      <c r="J140" s="157">
        <f t="shared" si="7"/>
        <v>130.39000000000001</v>
      </c>
      <c r="K140" s="157">
        <f t="shared" si="7"/>
        <v>801.16</v>
      </c>
      <c r="L140" s="157">
        <f t="shared" si="7"/>
        <v>919.17</v>
      </c>
      <c r="M140" s="26"/>
      <c r="N140" s="26"/>
    </row>
    <row r="141" spans="1:28" s="1" customFormat="1">
      <c r="A141" s="187"/>
      <c r="B141" s="159" t="s">
        <v>93</v>
      </c>
      <c r="C141" s="195">
        <v>700</v>
      </c>
      <c r="D141" s="195">
        <v>800</v>
      </c>
      <c r="E141" s="161" t="s">
        <v>94</v>
      </c>
      <c r="F141" s="162" t="s">
        <v>95</v>
      </c>
      <c r="G141" s="163" t="s">
        <v>96</v>
      </c>
      <c r="H141" s="162" t="s">
        <v>97</v>
      </c>
      <c r="I141" s="163" t="s">
        <v>98</v>
      </c>
      <c r="J141" s="162" t="s">
        <v>99</v>
      </c>
      <c r="K141" s="164" t="s">
        <v>100</v>
      </c>
      <c r="L141" s="165" t="s">
        <v>101</v>
      </c>
      <c r="M141" s="26"/>
      <c r="N141" s="26"/>
    </row>
    <row r="142" spans="1:28" s="1" customFormat="1">
      <c r="A142" s="78"/>
      <c r="B142" s="100"/>
      <c r="C142" s="16"/>
      <c r="D142" s="16"/>
      <c r="E142" s="98"/>
      <c r="F142" s="98"/>
      <c r="G142" s="98"/>
      <c r="H142" s="98"/>
      <c r="I142" s="98"/>
      <c r="J142" s="98"/>
      <c r="K142" s="98"/>
      <c r="L142" s="98"/>
      <c r="M142" s="26"/>
      <c r="N142" s="26"/>
    </row>
    <row r="143" spans="1:28" s="1" customFormat="1" ht="15" customHeight="1">
      <c r="A143" s="16"/>
      <c r="B143" s="17"/>
      <c r="C143" s="105"/>
      <c r="D143" s="105"/>
      <c r="E143" s="67"/>
      <c r="F143" s="67"/>
      <c r="G143" s="67"/>
      <c r="H143" s="67"/>
      <c r="I143" s="67"/>
      <c r="J143" s="67"/>
      <c r="K143" s="104"/>
      <c r="L143" s="104"/>
      <c r="M143" s="64"/>
      <c r="N143" s="26"/>
    </row>
    <row r="144" spans="1:28" s="1" customFormat="1" ht="15" customHeight="1">
      <c r="A144" s="63"/>
      <c r="B144" s="26" t="s">
        <v>0</v>
      </c>
      <c r="C144" s="126"/>
      <c r="D144" s="16"/>
      <c r="E144" s="16"/>
      <c r="F144" s="67"/>
      <c r="G144" s="67"/>
      <c r="H144" s="67"/>
      <c r="I144" s="127" t="s">
        <v>1</v>
      </c>
      <c r="J144" s="127"/>
      <c r="K144" s="127"/>
      <c r="L144" s="67"/>
      <c r="M144" s="26"/>
      <c r="N144" s="26"/>
    </row>
    <row r="145" spans="1:14" s="1" customFormat="1" ht="23.25" customHeight="1">
      <c r="A145" s="63"/>
      <c r="B145" s="26" t="s">
        <v>2</v>
      </c>
      <c r="C145" s="126"/>
      <c r="D145" s="16"/>
      <c r="E145" s="16"/>
      <c r="F145" s="67"/>
      <c r="G145" s="67"/>
      <c r="H145" s="67"/>
      <c r="I145" s="127" t="s">
        <v>74</v>
      </c>
      <c r="J145" s="127"/>
      <c r="K145" s="127"/>
      <c r="L145" s="128"/>
      <c r="M145" s="26"/>
      <c r="N145" s="26"/>
    </row>
    <row r="146" spans="1:14" s="1" customFormat="1">
      <c r="A146" s="63"/>
      <c r="B146" s="68" t="s">
        <v>3</v>
      </c>
      <c r="C146" s="129"/>
      <c r="D146" s="16"/>
      <c r="E146" s="16"/>
      <c r="F146" s="67"/>
      <c r="G146" s="67"/>
      <c r="H146" s="67"/>
      <c r="I146" s="127" t="s">
        <v>75</v>
      </c>
      <c r="J146" s="127"/>
      <c r="K146" s="127"/>
      <c r="L146" s="128"/>
      <c r="M146" s="26"/>
      <c r="N146" s="26"/>
    </row>
    <row r="147" spans="1:14" s="1" customForma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s="1" customFormat="1" ht="14.25" customHeight="1">
      <c r="A148" s="16"/>
      <c r="B148" s="17"/>
      <c r="C148" s="105"/>
      <c r="D148" s="105"/>
      <c r="E148" s="67"/>
      <c r="F148" s="67"/>
      <c r="G148" s="67"/>
      <c r="H148" s="67"/>
      <c r="I148" s="67"/>
      <c r="J148" s="67"/>
      <c r="K148" s="67"/>
      <c r="L148" s="67"/>
      <c r="M148" s="26"/>
      <c r="N148" s="26"/>
    </row>
    <row r="149" spans="1:14" s="1" customFormat="1" ht="14.25" customHeight="1">
      <c r="A149" s="277" t="s">
        <v>30</v>
      </c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6"/>
      <c r="N149" s="26"/>
    </row>
    <row r="150" spans="1:14" s="1" customFormat="1" ht="15" customHeight="1">
      <c r="A150" s="16"/>
      <c r="B150" s="17"/>
      <c r="C150" s="105"/>
      <c r="D150" s="105"/>
      <c r="E150" s="67"/>
      <c r="F150" s="67"/>
      <c r="G150" s="67"/>
      <c r="H150" s="67"/>
      <c r="I150" s="67"/>
      <c r="J150" s="67"/>
      <c r="K150" s="67"/>
      <c r="L150" s="67"/>
      <c r="M150" s="26"/>
      <c r="N150" s="26"/>
    </row>
    <row r="151" spans="1:14" s="1" customFormat="1">
      <c r="A151" s="73" t="s">
        <v>5</v>
      </c>
      <c r="B151" s="101" t="s">
        <v>6</v>
      </c>
      <c r="C151" s="266" t="s">
        <v>7</v>
      </c>
      <c r="D151" s="267"/>
      <c r="E151" s="270" t="s">
        <v>8</v>
      </c>
      <c r="F151" s="271"/>
      <c r="G151" s="271"/>
      <c r="H151" s="271"/>
      <c r="I151" s="271"/>
      <c r="J151" s="267"/>
      <c r="K151" s="272" t="s">
        <v>9</v>
      </c>
      <c r="L151" s="273"/>
      <c r="M151" s="26"/>
      <c r="N151" s="26"/>
    </row>
    <row r="152" spans="1:14" s="1" customFormat="1">
      <c r="A152" s="75" t="s">
        <v>10</v>
      </c>
      <c r="B152" s="102"/>
      <c r="C152" s="268"/>
      <c r="D152" s="269"/>
      <c r="E152" s="272" t="s">
        <v>11</v>
      </c>
      <c r="F152" s="273"/>
      <c r="G152" s="272" t="s">
        <v>12</v>
      </c>
      <c r="H152" s="274"/>
      <c r="I152" s="275" t="s">
        <v>13</v>
      </c>
      <c r="J152" s="276"/>
      <c r="K152" s="275" t="s">
        <v>14</v>
      </c>
      <c r="L152" s="276"/>
      <c r="M152" s="26"/>
      <c r="N152" s="26"/>
    </row>
    <row r="153" spans="1:14" s="1" customFormat="1" ht="30">
      <c r="A153" s="77">
        <v>1</v>
      </c>
      <c r="B153" s="54">
        <v>2</v>
      </c>
      <c r="C153" s="259" t="s">
        <v>149</v>
      </c>
      <c r="D153" s="259" t="s">
        <v>150</v>
      </c>
      <c r="E153" s="259" t="s">
        <v>149</v>
      </c>
      <c r="F153" s="259" t="s">
        <v>150</v>
      </c>
      <c r="G153" s="259" t="s">
        <v>149</v>
      </c>
      <c r="H153" s="259" t="s">
        <v>150</v>
      </c>
      <c r="I153" s="259" t="s">
        <v>149</v>
      </c>
      <c r="J153" s="259" t="s">
        <v>150</v>
      </c>
      <c r="K153" s="259" t="s">
        <v>149</v>
      </c>
      <c r="L153" s="259" t="s">
        <v>150</v>
      </c>
      <c r="M153" s="26"/>
      <c r="N153" s="26"/>
    </row>
    <row r="154" spans="1:14" s="11" customFormat="1">
      <c r="A154" s="78"/>
      <c r="B154" s="80" t="s">
        <v>84</v>
      </c>
      <c r="C154" s="136"/>
      <c r="D154" s="78"/>
      <c r="E154" s="78"/>
      <c r="F154" s="78"/>
      <c r="G154" s="78"/>
      <c r="H154" s="78"/>
      <c r="I154" s="78"/>
      <c r="J154" s="78"/>
      <c r="K154" s="78"/>
      <c r="L154" s="78"/>
      <c r="M154" s="26"/>
      <c r="N154" s="26"/>
    </row>
    <row r="155" spans="1:14" s="1" customFormat="1">
      <c r="A155" s="63"/>
      <c r="B155" s="26"/>
      <c r="C155" s="26"/>
      <c r="D155" s="26"/>
      <c r="E155" s="26"/>
      <c r="F155" s="265" t="s">
        <v>15</v>
      </c>
      <c r="G155" s="265"/>
      <c r="H155" s="265"/>
      <c r="I155" s="79"/>
      <c r="J155" s="79"/>
      <c r="K155" s="79"/>
      <c r="L155" s="78"/>
      <c r="M155" s="26"/>
      <c r="N155" s="26"/>
    </row>
    <row r="156" spans="1:14" s="1" customFormat="1">
      <c r="A156" s="32" t="s">
        <v>63</v>
      </c>
      <c r="B156" s="42" t="s">
        <v>64</v>
      </c>
      <c r="C156" s="32">
        <v>60</v>
      </c>
      <c r="D156" s="32">
        <v>100</v>
      </c>
      <c r="E156" s="32">
        <v>1.7</v>
      </c>
      <c r="F156" s="32">
        <v>2.83</v>
      </c>
      <c r="G156" s="32">
        <v>0.1</v>
      </c>
      <c r="H156" s="32">
        <v>0.16</v>
      </c>
      <c r="I156" s="32">
        <v>3.5</v>
      </c>
      <c r="J156" s="32">
        <v>5.8</v>
      </c>
      <c r="K156" s="6">
        <v>22.1</v>
      </c>
      <c r="L156" s="32">
        <v>36.83</v>
      </c>
      <c r="M156" s="26"/>
      <c r="N156" s="26"/>
    </row>
    <row r="157" spans="1:14" s="1" customFormat="1">
      <c r="A157" s="81" t="s">
        <v>44</v>
      </c>
      <c r="B157" s="82" t="s">
        <v>31</v>
      </c>
      <c r="C157" s="83" t="s">
        <v>50</v>
      </c>
      <c r="D157" s="83" t="s">
        <v>51</v>
      </c>
      <c r="E157" s="84">
        <v>16.89</v>
      </c>
      <c r="F157" s="84">
        <v>19.420000000000002</v>
      </c>
      <c r="G157" s="84">
        <v>9.86</v>
      </c>
      <c r="H157" s="84">
        <v>11.34</v>
      </c>
      <c r="I157" s="84">
        <v>29.2</v>
      </c>
      <c r="J157" s="84">
        <v>34.090000000000003</v>
      </c>
      <c r="K157" s="84">
        <v>302.66000000000003</v>
      </c>
      <c r="L157" s="84">
        <v>348.06</v>
      </c>
      <c r="M157" s="26"/>
      <c r="N157" s="26"/>
    </row>
    <row r="158" spans="1:14" s="1" customFormat="1">
      <c r="A158" s="241" t="s">
        <v>35</v>
      </c>
      <c r="B158" s="242" t="s">
        <v>54</v>
      </c>
      <c r="C158" s="6">
        <v>40</v>
      </c>
      <c r="D158" s="6">
        <v>50</v>
      </c>
      <c r="E158" s="35">
        <v>3.16</v>
      </c>
      <c r="F158" s="35">
        <v>3.95</v>
      </c>
      <c r="G158" s="35">
        <v>0.4</v>
      </c>
      <c r="H158" s="35">
        <v>0.5</v>
      </c>
      <c r="I158" s="35">
        <v>19.32</v>
      </c>
      <c r="J158" s="35">
        <v>24.15</v>
      </c>
      <c r="K158" s="6">
        <v>93.52</v>
      </c>
      <c r="L158" s="35">
        <v>116.9</v>
      </c>
      <c r="M158" s="26"/>
      <c r="N158" s="26"/>
    </row>
    <row r="159" spans="1:14" s="1" customFormat="1">
      <c r="A159" s="243" t="s">
        <v>71</v>
      </c>
      <c r="B159" s="244" t="s">
        <v>72</v>
      </c>
      <c r="C159" s="245">
        <v>200</v>
      </c>
      <c r="D159" s="246">
        <v>200</v>
      </c>
      <c r="E159" s="246">
        <v>0.5</v>
      </c>
      <c r="F159" s="246">
        <v>0.5</v>
      </c>
      <c r="G159" s="246">
        <v>0</v>
      </c>
      <c r="H159" s="246">
        <v>0</v>
      </c>
      <c r="I159" s="246">
        <v>19.8</v>
      </c>
      <c r="J159" s="246">
        <v>19.8</v>
      </c>
      <c r="K159" s="247">
        <v>81</v>
      </c>
      <c r="L159" s="51">
        <v>81</v>
      </c>
      <c r="M159" s="26"/>
      <c r="N159" s="26"/>
    </row>
    <row r="160" spans="1:14" s="10" customFormat="1">
      <c r="A160" s="6"/>
      <c r="B160" s="87" t="s">
        <v>16</v>
      </c>
      <c r="C160" s="106">
        <f>C159+C158+C156+200</f>
        <v>500</v>
      </c>
      <c r="D160" s="106">
        <f>D159+D158+D156+230</f>
        <v>580</v>
      </c>
      <c r="E160" s="106">
        <f>SUM(E156:E159)</f>
        <v>22.25</v>
      </c>
      <c r="F160" s="106">
        <f>SUM(F156:F159)</f>
        <v>26.7</v>
      </c>
      <c r="G160" s="106">
        <f t="shared" ref="G160:L160" si="8">SUM(G156:G159)</f>
        <v>10.36</v>
      </c>
      <c r="H160" s="106">
        <f t="shared" si="8"/>
        <v>12</v>
      </c>
      <c r="I160" s="106">
        <f t="shared" si="8"/>
        <v>71.820000000000007</v>
      </c>
      <c r="J160" s="106">
        <f t="shared" si="8"/>
        <v>83.839999999999989</v>
      </c>
      <c r="K160" s="106">
        <f t="shared" si="8"/>
        <v>499.28000000000003</v>
      </c>
      <c r="L160" s="106">
        <f t="shared" si="8"/>
        <v>582.79</v>
      </c>
      <c r="M160" s="26"/>
      <c r="N160" s="26"/>
    </row>
    <row r="161" spans="1:14" s="1" customFormat="1">
      <c r="A161" s="89"/>
      <c r="B161" s="107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26"/>
      <c r="N161" s="26"/>
    </row>
    <row r="162" spans="1:14" s="1" customFormat="1">
      <c r="A162" s="16"/>
      <c r="B162" s="91" t="s">
        <v>73</v>
      </c>
      <c r="C162" s="92">
        <v>500</v>
      </c>
      <c r="D162" s="92">
        <v>550</v>
      </c>
      <c r="E162" s="108" t="s">
        <v>17</v>
      </c>
      <c r="F162" s="94" t="s">
        <v>18</v>
      </c>
      <c r="G162" s="93" t="s">
        <v>19</v>
      </c>
      <c r="H162" s="94" t="s">
        <v>20</v>
      </c>
      <c r="I162" s="108" t="s">
        <v>21</v>
      </c>
      <c r="J162" s="94" t="s">
        <v>22</v>
      </c>
      <c r="K162" s="109" t="s">
        <v>23</v>
      </c>
      <c r="L162" s="94" t="s">
        <v>24</v>
      </c>
      <c r="M162" s="26"/>
      <c r="N162" s="26"/>
    </row>
    <row r="163" spans="1:14" s="1" customFormat="1" ht="14.25" customHeight="1">
      <c r="A163" s="16"/>
      <c r="B163" s="100"/>
      <c r="C163" s="16"/>
      <c r="D163" s="16"/>
      <c r="E163" s="98"/>
      <c r="F163" s="98"/>
      <c r="G163" s="98"/>
      <c r="H163" s="98"/>
      <c r="I163" s="98"/>
      <c r="J163" s="98"/>
      <c r="K163" s="98"/>
      <c r="L163" s="98"/>
      <c r="M163" s="26"/>
      <c r="N163" s="26"/>
    </row>
    <row r="164" spans="1:14" s="1" customFormat="1" ht="15.75">
      <c r="A164" s="196"/>
      <c r="B164" s="196"/>
      <c r="C164" s="197"/>
      <c r="D164" s="196"/>
      <c r="E164" s="198"/>
      <c r="F164" s="198"/>
      <c r="G164" s="166" t="s">
        <v>148</v>
      </c>
      <c r="H164" s="199"/>
      <c r="I164" s="199"/>
      <c r="J164" s="199"/>
      <c r="K164" s="199"/>
      <c r="L164" s="199"/>
      <c r="M164" s="26"/>
      <c r="N164" s="26"/>
    </row>
    <row r="165" spans="1:14" s="1" customFormat="1">
      <c r="A165" s="32" t="s">
        <v>40</v>
      </c>
      <c r="B165" s="33" t="s">
        <v>57</v>
      </c>
      <c r="C165" s="34">
        <v>60</v>
      </c>
      <c r="D165" s="34">
        <v>100</v>
      </c>
      <c r="E165" s="6">
        <v>0.48</v>
      </c>
      <c r="F165" s="6">
        <v>0.8</v>
      </c>
      <c r="G165" s="6">
        <v>0.06</v>
      </c>
      <c r="H165" s="6">
        <v>0.1</v>
      </c>
      <c r="I165" s="6">
        <v>1.02</v>
      </c>
      <c r="J165" s="6">
        <v>1.7</v>
      </c>
      <c r="K165" s="6">
        <v>6</v>
      </c>
      <c r="L165" s="6">
        <v>10</v>
      </c>
      <c r="M165" s="26"/>
      <c r="N165" s="26"/>
    </row>
    <row r="166" spans="1:14" s="1" customFormat="1">
      <c r="A166" s="35" t="s">
        <v>107</v>
      </c>
      <c r="B166" s="184" t="s">
        <v>108</v>
      </c>
      <c r="C166" s="35">
        <v>200</v>
      </c>
      <c r="D166" s="35">
        <v>250</v>
      </c>
      <c r="E166" s="35">
        <v>1.92</v>
      </c>
      <c r="F166" s="35">
        <v>2.4</v>
      </c>
      <c r="G166" s="35">
        <v>5.14</v>
      </c>
      <c r="H166" s="35">
        <v>6.24</v>
      </c>
      <c r="I166" s="35">
        <v>6.24</v>
      </c>
      <c r="J166" s="35">
        <v>8.2200000000000006</v>
      </c>
      <c r="K166" s="35">
        <v>78.900000000000006</v>
      </c>
      <c r="L166" s="35">
        <v>98.64</v>
      </c>
      <c r="M166" s="26"/>
      <c r="N166" s="26"/>
    </row>
    <row r="167" spans="1:14" s="1" customFormat="1" ht="30.75" customHeight="1">
      <c r="A167" s="258" t="s">
        <v>145</v>
      </c>
      <c r="B167" s="36" t="s">
        <v>144</v>
      </c>
      <c r="C167" s="37">
        <v>100</v>
      </c>
      <c r="D167" s="37">
        <v>100</v>
      </c>
      <c r="E167" s="204">
        <v>10.92</v>
      </c>
      <c r="F167" s="204">
        <v>10.92</v>
      </c>
      <c r="G167" s="84">
        <v>13.9</v>
      </c>
      <c r="H167" s="84">
        <v>13.9</v>
      </c>
      <c r="I167" s="84">
        <v>5.76</v>
      </c>
      <c r="J167" s="84">
        <v>5.76</v>
      </c>
      <c r="K167" s="205">
        <v>191.82</v>
      </c>
      <c r="L167" s="84">
        <v>191.82</v>
      </c>
      <c r="M167" s="26"/>
      <c r="N167" s="26"/>
    </row>
    <row r="168" spans="1:14" s="1" customFormat="1" ht="17.25" customHeight="1">
      <c r="A168" s="47" t="s">
        <v>39</v>
      </c>
      <c r="B168" s="171" t="s">
        <v>109</v>
      </c>
      <c r="C168" s="172">
        <v>150</v>
      </c>
      <c r="D168" s="173">
        <v>180</v>
      </c>
      <c r="E168" s="173">
        <v>5.4</v>
      </c>
      <c r="F168" s="174">
        <v>6.48</v>
      </c>
      <c r="G168" s="50">
        <v>4.9000000000000004</v>
      </c>
      <c r="H168" s="50">
        <v>5.88</v>
      </c>
      <c r="I168" s="172">
        <v>32.799999999999997</v>
      </c>
      <c r="J168" s="173">
        <v>39.35</v>
      </c>
      <c r="K168" s="175">
        <v>196.8</v>
      </c>
      <c r="L168" s="173">
        <v>236.16</v>
      </c>
      <c r="M168" s="26"/>
      <c r="N168" s="26"/>
    </row>
    <row r="169" spans="1:14" s="1" customFormat="1" ht="21" customHeight="1">
      <c r="A169" s="47" t="s">
        <v>71</v>
      </c>
      <c r="B169" s="171" t="s">
        <v>72</v>
      </c>
      <c r="C169" s="50">
        <v>200</v>
      </c>
      <c r="D169" s="50">
        <v>200</v>
      </c>
      <c r="E169" s="50">
        <v>0.5</v>
      </c>
      <c r="F169" s="50">
        <v>0.5</v>
      </c>
      <c r="G169" s="50">
        <v>0</v>
      </c>
      <c r="H169" s="50">
        <v>0</v>
      </c>
      <c r="I169" s="50">
        <v>19.8</v>
      </c>
      <c r="J169" s="50">
        <v>19.8</v>
      </c>
      <c r="K169" s="50">
        <v>81</v>
      </c>
      <c r="L169" s="51">
        <v>81</v>
      </c>
      <c r="M169" s="26"/>
      <c r="N169" s="26"/>
    </row>
    <row r="170" spans="1:14" s="1" customFormat="1" ht="14.25" customHeight="1">
      <c r="A170" s="137" t="s">
        <v>118</v>
      </c>
      <c r="B170" s="82" t="s">
        <v>119</v>
      </c>
      <c r="C170" s="50">
        <v>30</v>
      </c>
      <c r="D170" s="50">
        <v>30</v>
      </c>
      <c r="E170" s="50">
        <v>2.4300000000000002</v>
      </c>
      <c r="F170" s="50">
        <v>2.4300000000000002</v>
      </c>
      <c r="G170" s="50">
        <v>0.3</v>
      </c>
      <c r="H170" s="50">
        <v>0.3</v>
      </c>
      <c r="I170" s="50">
        <v>14.64</v>
      </c>
      <c r="J170" s="50">
        <v>14.64</v>
      </c>
      <c r="K170" s="50">
        <v>72.599999999999994</v>
      </c>
      <c r="L170" s="50">
        <v>72.599999999999994</v>
      </c>
      <c r="M170" s="26"/>
      <c r="N170" s="26"/>
    </row>
    <row r="171" spans="1:14" s="1" customFormat="1" ht="14.25" customHeight="1">
      <c r="A171" s="137" t="s">
        <v>120</v>
      </c>
      <c r="B171" s="152" t="s">
        <v>92</v>
      </c>
      <c r="C171" s="50">
        <v>50</v>
      </c>
      <c r="D171" s="155">
        <v>50</v>
      </c>
      <c r="E171" s="35">
        <v>2.8</v>
      </c>
      <c r="F171" s="35">
        <v>2.8</v>
      </c>
      <c r="G171" s="35">
        <v>0.55000000000000004</v>
      </c>
      <c r="H171" s="35">
        <v>0.55000000000000004</v>
      </c>
      <c r="I171" s="35">
        <v>24.7</v>
      </c>
      <c r="J171" s="35">
        <v>24.7</v>
      </c>
      <c r="K171" s="35">
        <v>114.95</v>
      </c>
      <c r="L171" s="35">
        <v>114.95</v>
      </c>
      <c r="M171" s="26"/>
      <c r="N171" s="26"/>
    </row>
    <row r="172" spans="1:14" s="1" customFormat="1" ht="15" customHeight="1">
      <c r="A172" s="207"/>
      <c r="B172" s="208" t="s">
        <v>121</v>
      </c>
      <c r="C172" s="209">
        <f t="shared" ref="C172:L172" si="9">SUM(C165:C171)</f>
        <v>790</v>
      </c>
      <c r="D172" s="209">
        <f t="shared" si="9"/>
        <v>910</v>
      </c>
      <c r="E172" s="210">
        <f t="shared" si="9"/>
        <v>24.45</v>
      </c>
      <c r="F172" s="210">
        <f t="shared" si="9"/>
        <v>26.330000000000002</v>
      </c>
      <c r="G172" s="210">
        <f t="shared" si="9"/>
        <v>24.85</v>
      </c>
      <c r="H172" s="210">
        <f t="shared" si="9"/>
        <v>26.970000000000002</v>
      </c>
      <c r="I172" s="210">
        <f t="shared" si="9"/>
        <v>104.96</v>
      </c>
      <c r="J172" s="210">
        <f t="shared" si="9"/>
        <v>114.17</v>
      </c>
      <c r="K172" s="211">
        <f t="shared" si="9"/>
        <v>742.07</v>
      </c>
      <c r="L172" s="211">
        <f t="shared" si="9"/>
        <v>805.17000000000007</v>
      </c>
      <c r="M172" s="26"/>
      <c r="N172" s="26"/>
    </row>
    <row r="173" spans="1:14" s="1" customFormat="1">
      <c r="A173" s="212"/>
      <c r="B173" s="213" t="s">
        <v>122</v>
      </c>
      <c r="C173" s="214">
        <v>700</v>
      </c>
      <c r="D173" s="214">
        <v>800</v>
      </c>
      <c r="E173" s="215" t="s">
        <v>94</v>
      </c>
      <c r="F173" s="216" t="s">
        <v>95</v>
      </c>
      <c r="G173" s="215" t="s">
        <v>96</v>
      </c>
      <c r="H173" s="216" t="s">
        <v>97</v>
      </c>
      <c r="I173" s="215" t="s">
        <v>98</v>
      </c>
      <c r="J173" s="216" t="s">
        <v>99</v>
      </c>
      <c r="K173" s="217" t="s">
        <v>100</v>
      </c>
      <c r="L173" s="218" t="s">
        <v>101</v>
      </c>
      <c r="M173" s="26"/>
      <c r="N173" s="26"/>
    </row>
    <row r="174" spans="1:14" s="1" customFormat="1">
      <c r="A174" s="16"/>
      <c r="B174" s="100"/>
      <c r="C174" s="16"/>
      <c r="D174" s="16"/>
      <c r="E174" s="98"/>
      <c r="F174" s="98"/>
      <c r="G174" s="98"/>
      <c r="H174" s="98"/>
      <c r="I174" s="98"/>
      <c r="J174" s="98"/>
      <c r="K174" s="98"/>
      <c r="L174" s="98"/>
      <c r="M174" s="26"/>
      <c r="N174" s="26"/>
    </row>
    <row r="175" spans="1:14" s="1" customFormat="1">
      <c r="A175" s="16"/>
      <c r="B175" s="100"/>
      <c r="C175" s="16"/>
      <c r="D175" s="16"/>
      <c r="E175" s="98"/>
      <c r="F175" s="98"/>
      <c r="G175" s="98"/>
      <c r="H175" s="98"/>
      <c r="I175" s="98"/>
      <c r="J175" s="98"/>
      <c r="K175" s="104"/>
      <c r="L175" s="104"/>
      <c r="M175" s="26"/>
      <c r="N175" s="26"/>
    </row>
    <row r="176" spans="1:14" s="1" customFormat="1">
      <c r="A176" s="63"/>
      <c r="B176" s="26" t="s">
        <v>0</v>
      </c>
      <c r="C176" s="126"/>
      <c r="D176" s="16"/>
      <c r="E176" s="16"/>
      <c r="F176" s="67"/>
      <c r="G176" s="67"/>
      <c r="H176" s="67"/>
      <c r="I176" s="127" t="s">
        <v>1</v>
      </c>
      <c r="J176" s="127"/>
      <c r="K176" s="127"/>
      <c r="L176" s="67"/>
      <c r="M176" s="26"/>
      <c r="N176" s="26"/>
    </row>
    <row r="177" spans="1:14" s="11" customFormat="1">
      <c r="A177" s="63"/>
      <c r="B177" s="26" t="s">
        <v>2</v>
      </c>
      <c r="C177" s="126"/>
      <c r="D177" s="16"/>
      <c r="E177" s="16"/>
      <c r="F177" s="67"/>
      <c r="G177" s="67"/>
      <c r="H177" s="67"/>
      <c r="I177" s="127" t="s">
        <v>74</v>
      </c>
      <c r="J177" s="127"/>
      <c r="K177" s="127"/>
      <c r="L177" s="128"/>
      <c r="M177" s="26"/>
      <c r="N177" s="26"/>
    </row>
    <row r="178" spans="1:14" s="1" customFormat="1" ht="25.5" customHeight="1">
      <c r="A178" s="63"/>
      <c r="B178" s="68" t="s">
        <v>3</v>
      </c>
      <c r="C178" s="129"/>
      <c r="D178" s="16"/>
      <c r="E178" s="16"/>
      <c r="F178" s="67"/>
      <c r="G178" s="67"/>
      <c r="H178" s="67"/>
      <c r="I178" s="127" t="s">
        <v>75</v>
      </c>
      <c r="J178" s="127"/>
      <c r="K178" s="127"/>
      <c r="L178" s="128"/>
      <c r="M178" s="26"/>
      <c r="N178" s="26"/>
    </row>
    <row r="179" spans="1:14" s="11" customFormat="1" hidden="1">
      <c r="A179" s="16"/>
      <c r="B179" s="100"/>
      <c r="C179" s="16"/>
      <c r="D179" s="16"/>
      <c r="E179" s="98"/>
      <c r="F179" s="98"/>
      <c r="G179" s="98"/>
      <c r="H179" s="98"/>
      <c r="I179" s="98"/>
      <c r="J179" s="98"/>
      <c r="K179" s="98"/>
      <c r="L179" s="98"/>
      <c r="M179" s="26"/>
      <c r="N179" s="26"/>
    </row>
    <row r="180" spans="1:14" s="11" customFormat="1">
      <c r="A180" s="63"/>
      <c r="B180" s="26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26"/>
      <c r="N180" s="26"/>
    </row>
    <row r="181" spans="1:14" s="10" customFormat="1">
      <c r="A181" s="277" t="s">
        <v>30</v>
      </c>
      <c r="B181" s="277"/>
      <c r="C181" s="277"/>
      <c r="D181" s="277"/>
      <c r="E181" s="277"/>
      <c r="F181" s="277"/>
      <c r="G181" s="277"/>
      <c r="H181" s="277"/>
      <c r="I181" s="277"/>
      <c r="J181" s="277"/>
      <c r="K181" s="277"/>
      <c r="L181" s="277"/>
      <c r="M181" s="26"/>
      <c r="N181" s="26"/>
    </row>
    <row r="182" spans="1:14" s="1" customFormat="1">
      <c r="A182" s="16"/>
      <c r="B182" s="17"/>
      <c r="C182" s="105"/>
      <c r="D182" s="105"/>
      <c r="E182" s="67"/>
      <c r="F182" s="67"/>
      <c r="G182" s="67"/>
      <c r="H182" s="67"/>
      <c r="I182" s="67"/>
      <c r="J182" s="67"/>
      <c r="K182" s="67"/>
      <c r="L182" s="67"/>
      <c r="M182" s="26"/>
      <c r="N182" s="26"/>
    </row>
    <row r="183" spans="1:14" s="1" customFormat="1">
      <c r="A183" s="73" t="s">
        <v>5</v>
      </c>
      <c r="B183" s="101" t="s">
        <v>6</v>
      </c>
      <c r="C183" s="266" t="s">
        <v>7</v>
      </c>
      <c r="D183" s="267"/>
      <c r="E183" s="270" t="s">
        <v>8</v>
      </c>
      <c r="F183" s="271"/>
      <c r="G183" s="271"/>
      <c r="H183" s="271"/>
      <c r="I183" s="271"/>
      <c r="J183" s="267"/>
      <c r="K183" s="272" t="s">
        <v>9</v>
      </c>
      <c r="L183" s="273"/>
      <c r="M183" s="26"/>
      <c r="N183" s="26"/>
    </row>
    <row r="184" spans="1:14" s="1" customFormat="1">
      <c r="A184" s="75" t="s">
        <v>10</v>
      </c>
      <c r="B184" s="102"/>
      <c r="C184" s="278"/>
      <c r="D184" s="269"/>
      <c r="E184" s="279" t="s">
        <v>11</v>
      </c>
      <c r="F184" s="280"/>
      <c r="G184" s="279" t="s">
        <v>12</v>
      </c>
      <c r="H184" s="281"/>
      <c r="I184" s="282" t="s">
        <v>13</v>
      </c>
      <c r="J184" s="283"/>
      <c r="K184" s="282" t="s">
        <v>14</v>
      </c>
      <c r="L184" s="283"/>
      <c r="M184" s="26"/>
      <c r="N184" s="26"/>
    </row>
    <row r="185" spans="1:14" s="1" customFormat="1" ht="30.75" customHeight="1">
      <c r="A185" s="77">
        <v>1</v>
      </c>
      <c r="B185" s="54">
        <v>2</v>
      </c>
      <c r="C185" s="259" t="s">
        <v>149</v>
      </c>
      <c r="D185" s="259" t="s">
        <v>150</v>
      </c>
      <c r="E185" s="259" t="s">
        <v>149</v>
      </c>
      <c r="F185" s="259" t="s">
        <v>150</v>
      </c>
      <c r="G185" s="259" t="s">
        <v>149</v>
      </c>
      <c r="H185" s="259" t="s">
        <v>150</v>
      </c>
      <c r="I185" s="259" t="s">
        <v>149</v>
      </c>
      <c r="J185" s="259" t="s">
        <v>150</v>
      </c>
      <c r="K185" s="259" t="s">
        <v>149</v>
      </c>
      <c r="L185" s="259" t="s">
        <v>150</v>
      </c>
      <c r="M185" s="65"/>
      <c r="N185" s="27"/>
    </row>
    <row r="186" spans="1:14" s="1" customFormat="1" ht="17.25" customHeight="1">
      <c r="A186" s="78"/>
      <c r="B186" s="80" t="s">
        <v>83</v>
      </c>
      <c r="C186" s="136"/>
      <c r="D186" s="78"/>
      <c r="E186" s="78"/>
      <c r="F186" s="78"/>
      <c r="G186" s="78"/>
      <c r="H186" s="78"/>
      <c r="I186" s="78"/>
      <c r="J186" s="78"/>
      <c r="K186" s="78"/>
      <c r="L186" s="78"/>
      <c r="M186" s="26"/>
      <c r="N186" s="26"/>
    </row>
    <row r="187" spans="1:14" s="1" customFormat="1" ht="15.75" customHeight="1">
      <c r="A187" s="63"/>
      <c r="B187" s="26"/>
      <c r="C187" s="26"/>
      <c r="D187" s="26"/>
      <c r="E187" s="26"/>
      <c r="F187" s="265" t="s">
        <v>15</v>
      </c>
      <c r="G187" s="265"/>
      <c r="H187" s="265"/>
      <c r="I187" s="79"/>
      <c r="J187" s="79"/>
      <c r="K187" s="79"/>
      <c r="L187" s="78"/>
      <c r="M187" s="26"/>
      <c r="N187" s="26"/>
    </row>
    <row r="188" spans="1:14" s="1" customFormat="1" ht="21" customHeight="1">
      <c r="A188" s="5" t="s">
        <v>34</v>
      </c>
      <c r="B188" s="25" t="s">
        <v>26</v>
      </c>
      <c r="C188" s="5">
        <v>60</v>
      </c>
      <c r="D188" s="5">
        <v>80</v>
      </c>
      <c r="E188" s="5">
        <v>0.97599999999999998</v>
      </c>
      <c r="F188" s="5">
        <v>1.3009999999999999</v>
      </c>
      <c r="G188" s="5">
        <v>0.96</v>
      </c>
      <c r="H188" s="5">
        <v>1.28</v>
      </c>
      <c r="I188" s="5">
        <v>6.16</v>
      </c>
      <c r="J188" s="5">
        <v>8.2100000000000009</v>
      </c>
      <c r="K188" s="5">
        <v>62.4</v>
      </c>
      <c r="L188" s="5">
        <v>83.2</v>
      </c>
      <c r="M188" s="26"/>
      <c r="N188" s="26"/>
    </row>
    <row r="189" spans="1:14" s="1" customFormat="1" ht="30">
      <c r="A189" s="185" t="s">
        <v>155</v>
      </c>
      <c r="B189" s="82" t="s">
        <v>137</v>
      </c>
      <c r="C189" s="83" t="s">
        <v>67</v>
      </c>
      <c r="D189" s="83" t="s">
        <v>67</v>
      </c>
      <c r="E189" s="84">
        <v>11.28</v>
      </c>
      <c r="F189" s="84">
        <v>11.28</v>
      </c>
      <c r="G189" s="84">
        <v>12.55</v>
      </c>
      <c r="H189" s="84">
        <v>12.55</v>
      </c>
      <c r="I189" s="84">
        <v>6.7</v>
      </c>
      <c r="J189" s="84">
        <v>6.7</v>
      </c>
      <c r="K189" s="84">
        <v>184.87</v>
      </c>
      <c r="L189" s="84">
        <v>184.87</v>
      </c>
      <c r="M189" s="26"/>
      <c r="N189" s="26"/>
    </row>
    <row r="190" spans="1:14" s="1" customFormat="1">
      <c r="A190" s="248" t="s">
        <v>39</v>
      </c>
      <c r="B190" s="249" t="s">
        <v>27</v>
      </c>
      <c r="C190" s="111">
        <v>150</v>
      </c>
      <c r="D190" s="111">
        <v>180</v>
      </c>
      <c r="E190" s="55">
        <v>5.73</v>
      </c>
      <c r="F190" s="55">
        <v>6.87</v>
      </c>
      <c r="G190" s="56">
        <v>6.07</v>
      </c>
      <c r="H190" s="56">
        <v>7.28</v>
      </c>
      <c r="I190" s="56">
        <v>31.98</v>
      </c>
      <c r="J190" s="56">
        <v>38.369999999999997</v>
      </c>
      <c r="K190" s="56">
        <v>205.5</v>
      </c>
      <c r="L190" s="56">
        <v>246.6</v>
      </c>
      <c r="M190" s="26"/>
      <c r="N190" s="26"/>
    </row>
    <row r="191" spans="1:14" s="1" customFormat="1">
      <c r="A191" s="5" t="s">
        <v>58</v>
      </c>
      <c r="B191" s="25" t="s">
        <v>59</v>
      </c>
      <c r="C191" s="38">
        <v>200</v>
      </c>
      <c r="D191" s="38">
        <v>200</v>
      </c>
      <c r="E191" s="5">
        <v>0.2</v>
      </c>
      <c r="F191" s="5">
        <v>0.2</v>
      </c>
      <c r="G191" s="5">
        <v>0</v>
      </c>
      <c r="H191" s="5">
        <v>0</v>
      </c>
      <c r="I191" s="5">
        <v>10.38</v>
      </c>
      <c r="J191" s="5">
        <v>10.38</v>
      </c>
      <c r="K191" s="5">
        <v>42.32</v>
      </c>
      <c r="L191" s="5">
        <v>42.32</v>
      </c>
      <c r="M191" s="26"/>
      <c r="N191" s="26"/>
    </row>
    <row r="192" spans="1:14" s="1" customFormat="1" ht="19.5" customHeight="1">
      <c r="A192" s="241" t="s">
        <v>35</v>
      </c>
      <c r="B192" s="242" t="s">
        <v>54</v>
      </c>
      <c r="C192" s="6">
        <v>30</v>
      </c>
      <c r="D192" s="6">
        <v>50</v>
      </c>
      <c r="E192" s="35">
        <v>2.37</v>
      </c>
      <c r="F192" s="35">
        <v>3.95</v>
      </c>
      <c r="G192" s="35">
        <v>0.3</v>
      </c>
      <c r="H192" s="35">
        <v>0.5</v>
      </c>
      <c r="I192" s="35">
        <v>14.49</v>
      </c>
      <c r="J192" s="35">
        <v>24.15</v>
      </c>
      <c r="K192" s="6">
        <v>70.14</v>
      </c>
      <c r="L192" s="35">
        <v>116.9</v>
      </c>
      <c r="M192" s="26"/>
      <c r="N192" s="26"/>
    </row>
    <row r="193" spans="1:14" s="1" customFormat="1" ht="15" customHeight="1">
      <c r="A193" s="6"/>
      <c r="B193" s="87" t="s">
        <v>16</v>
      </c>
      <c r="C193" s="57">
        <v>560</v>
      </c>
      <c r="D193" s="57">
        <v>620</v>
      </c>
      <c r="E193" s="57">
        <f t="shared" ref="E193:L193" si="10">SUM(E188:E192)</f>
        <v>20.556000000000001</v>
      </c>
      <c r="F193" s="57">
        <f t="shared" si="10"/>
        <v>23.600999999999999</v>
      </c>
      <c r="G193" s="57">
        <f t="shared" si="10"/>
        <v>19.880000000000003</v>
      </c>
      <c r="H193" s="57">
        <f t="shared" si="10"/>
        <v>21.61</v>
      </c>
      <c r="I193" s="57">
        <f t="shared" si="10"/>
        <v>69.710000000000008</v>
      </c>
      <c r="J193" s="57">
        <f t="shared" si="10"/>
        <v>87.81</v>
      </c>
      <c r="K193" s="57">
        <f t="shared" si="10"/>
        <v>565.23</v>
      </c>
      <c r="L193" s="57">
        <f t="shared" si="10"/>
        <v>673.89</v>
      </c>
      <c r="M193" s="26"/>
      <c r="N193" s="26"/>
    </row>
    <row r="194" spans="1:14" s="1" customFormat="1">
      <c r="A194" s="112"/>
      <c r="B194" s="91" t="s">
        <v>73</v>
      </c>
      <c r="C194" s="92">
        <v>500</v>
      </c>
      <c r="D194" s="92">
        <v>550</v>
      </c>
      <c r="E194" s="108" t="s">
        <v>17</v>
      </c>
      <c r="F194" s="94" t="s">
        <v>18</v>
      </c>
      <c r="G194" s="93" t="s">
        <v>19</v>
      </c>
      <c r="H194" s="94" t="s">
        <v>20</v>
      </c>
      <c r="I194" s="108" t="s">
        <v>21</v>
      </c>
      <c r="J194" s="94" t="s">
        <v>22</v>
      </c>
      <c r="K194" s="109" t="s">
        <v>23</v>
      </c>
      <c r="L194" s="94" t="s">
        <v>24</v>
      </c>
      <c r="M194" s="26"/>
      <c r="N194" s="26"/>
    </row>
    <row r="195" spans="1:14" s="1" customFormat="1">
      <c r="A195" s="16"/>
      <c r="B195" s="100"/>
      <c r="C195" s="16"/>
      <c r="D195" s="16"/>
      <c r="E195" s="98"/>
      <c r="F195" s="98"/>
      <c r="G195" s="98"/>
      <c r="H195" s="98"/>
      <c r="I195" s="98"/>
      <c r="J195" s="98"/>
      <c r="K195" s="98"/>
      <c r="L195" s="98"/>
      <c r="M195" s="26"/>
      <c r="N195" s="26"/>
    </row>
    <row r="196" spans="1:14" s="1" customFormat="1" ht="15.75">
      <c r="A196" s="180"/>
      <c r="B196" s="181"/>
      <c r="C196" s="181"/>
      <c r="D196" s="182"/>
      <c r="E196" s="182"/>
      <c r="G196" s="166" t="s">
        <v>148</v>
      </c>
      <c r="H196" s="168"/>
      <c r="I196" s="168"/>
      <c r="J196" s="168"/>
      <c r="K196" s="168"/>
      <c r="L196" s="183"/>
      <c r="M196" s="26"/>
      <c r="N196" s="26"/>
    </row>
    <row r="197" spans="1:14" s="1" customFormat="1" ht="30">
      <c r="A197" s="219" t="s">
        <v>123</v>
      </c>
      <c r="B197" s="220" t="s">
        <v>124</v>
      </c>
      <c r="C197" s="219">
        <v>60</v>
      </c>
      <c r="D197" s="219">
        <v>100</v>
      </c>
      <c r="E197" s="219">
        <v>0.6</v>
      </c>
      <c r="F197" s="219">
        <v>1</v>
      </c>
      <c r="G197" s="219">
        <v>3.64</v>
      </c>
      <c r="H197" s="219">
        <v>6.07</v>
      </c>
      <c r="I197" s="219">
        <v>2.0699999999999998</v>
      </c>
      <c r="J197" s="219">
        <v>3.45</v>
      </c>
      <c r="K197" s="219">
        <v>42.42</v>
      </c>
      <c r="L197" s="219">
        <v>70.7</v>
      </c>
      <c r="M197" s="61"/>
      <c r="N197" s="16"/>
    </row>
    <row r="198" spans="1:14" s="1" customFormat="1">
      <c r="A198" s="200" t="s">
        <v>116</v>
      </c>
      <c r="B198" s="176" t="s">
        <v>117</v>
      </c>
      <c r="C198" s="201">
        <v>200</v>
      </c>
      <c r="D198" s="202">
        <v>250</v>
      </c>
      <c r="E198" s="202">
        <v>3.39</v>
      </c>
      <c r="F198" s="202">
        <v>4.2300000000000004</v>
      </c>
      <c r="G198" s="202">
        <v>3.6</v>
      </c>
      <c r="H198" s="202">
        <v>4.5</v>
      </c>
      <c r="I198" s="202">
        <v>10.84</v>
      </c>
      <c r="J198" s="202">
        <v>13.55</v>
      </c>
      <c r="K198" s="203">
        <v>89.32</v>
      </c>
      <c r="L198" s="203">
        <v>111.65</v>
      </c>
      <c r="M198" s="61"/>
      <c r="N198" s="16"/>
    </row>
    <row r="199" spans="1:14" s="1" customFormat="1">
      <c r="A199" s="35" t="s">
        <v>65</v>
      </c>
      <c r="B199" s="43" t="s">
        <v>66</v>
      </c>
      <c r="C199" s="44">
        <v>200</v>
      </c>
      <c r="D199" s="44">
        <v>250</v>
      </c>
      <c r="E199" s="35">
        <v>14.35</v>
      </c>
      <c r="F199" s="35">
        <v>17.93</v>
      </c>
      <c r="G199" s="35">
        <v>15.39</v>
      </c>
      <c r="H199" s="35">
        <v>19.239999999999998</v>
      </c>
      <c r="I199" s="35">
        <v>19.62</v>
      </c>
      <c r="J199" s="35">
        <v>24.52</v>
      </c>
      <c r="K199" s="35">
        <v>274.39</v>
      </c>
      <c r="L199" s="35">
        <v>342.96</v>
      </c>
      <c r="M199" s="26"/>
      <c r="N199" s="26"/>
    </row>
    <row r="200" spans="1:14" s="1" customFormat="1">
      <c r="A200" s="47" t="s">
        <v>104</v>
      </c>
      <c r="B200" s="171" t="s">
        <v>105</v>
      </c>
      <c r="C200" s="50">
        <v>200</v>
      </c>
      <c r="D200" s="50">
        <v>200</v>
      </c>
      <c r="E200" s="50">
        <v>0.16</v>
      </c>
      <c r="F200" s="50">
        <v>0.16</v>
      </c>
      <c r="G200" s="50">
        <v>0.16</v>
      </c>
      <c r="H200" s="50">
        <v>0.16</v>
      </c>
      <c r="I200" s="50">
        <v>27.88</v>
      </c>
      <c r="J200" s="50">
        <v>27.88</v>
      </c>
      <c r="K200" s="50">
        <v>114.6</v>
      </c>
      <c r="L200" s="51">
        <v>114.6</v>
      </c>
      <c r="M200" s="26"/>
      <c r="N200" s="26"/>
    </row>
    <row r="201" spans="1:14" s="1" customFormat="1">
      <c r="A201" s="137" t="s">
        <v>35</v>
      </c>
      <c r="B201" s="82" t="s">
        <v>119</v>
      </c>
      <c r="C201" s="153">
        <v>40</v>
      </c>
      <c r="D201" s="153">
        <v>40</v>
      </c>
      <c r="E201" s="35">
        <v>3.16</v>
      </c>
      <c r="F201" s="35">
        <v>3.16</v>
      </c>
      <c r="G201" s="35">
        <v>0.4</v>
      </c>
      <c r="H201" s="35">
        <v>0.4</v>
      </c>
      <c r="I201" s="35">
        <v>19.32</v>
      </c>
      <c r="J201" s="35">
        <v>19.32</v>
      </c>
      <c r="K201" s="35">
        <v>93.52</v>
      </c>
      <c r="L201" s="35">
        <v>93.52</v>
      </c>
      <c r="M201" s="26"/>
      <c r="N201" s="26"/>
    </row>
    <row r="202" spans="1:14" s="1" customFormat="1">
      <c r="A202" s="221" t="s">
        <v>110</v>
      </c>
      <c r="B202" s="200" t="s">
        <v>92</v>
      </c>
      <c r="C202" s="50">
        <v>50</v>
      </c>
      <c r="D202" s="155">
        <v>50</v>
      </c>
      <c r="E202" s="35">
        <v>2.8</v>
      </c>
      <c r="F202" s="35">
        <v>2.8</v>
      </c>
      <c r="G202" s="35">
        <v>0.55000000000000004</v>
      </c>
      <c r="H202" s="35">
        <v>0.55000000000000004</v>
      </c>
      <c r="I202" s="35">
        <v>24.7</v>
      </c>
      <c r="J202" s="35">
        <v>24.7</v>
      </c>
      <c r="K202" s="35">
        <v>114.95</v>
      </c>
      <c r="L202" s="35">
        <v>114.95</v>
      </c>
      <c r="M202" s="26"/>
      <c r="N202" s="26"/>
    </row>
    <row r="203" spans="1:14" s="1" customFormat="1">
      <c r="A203" s="32"/>
      <c r="B203" s="222" t="s">
        <v>121</v>
      </c>
      <c r="C203" s="223">
        <f>SUM(C197:C202)</f>
        <v>750</v>
      </c>
      <c r="D203" s="223">
        <f>SUM(D197:D202)</f>
        <v>890</v>
      </c>
      <c r="E203" s="224">
        <f>SUM(E197:E202)</f>
        <v>24.46</v>
      </c>
      <c r="F203" s="224">
        <f t="shared" ref="F203:L203" si="11">SUM(F197:F202)</f>
        <v>29.28</v>
      </c>
      <c r="G203" s="224">
        <f t="shared" si="11"/>
        <v>23.740000000000002</v>
      </c>
      <c r="H203" s="224">
        <f t="shared" si="11"/>
        <v>30.919999999999998</v>
      </c>
      <c r="I203" s="224">
        <f t="shared" si="11"/>
        <v>104.42999999999999</v>
      </c>
      <c r="J203" s="224">
        <f t="shared" si="11"/>
        <v>113.42</v>
      </c>
      <c r="K203" s="224">
        <f t="shared" si="11"/>
        <v>729.2</v>
      </c>
      <c r="L203" s="224">
        <f t="shared" si="11"/>
        <v>848.38</v>
      </c>
      <c r="M203" s="26"/>
      <c r="N203" s="26"/>
    </row>
    <row r="204" spans="1:14" s="1" customFormat="1" ht="15.75" customHeight="1">
      <c r="A204" s="225"/>
      <c r="B204" s="226" t="s">
        <v>93</v>
      </c>
      <c r="C204" s="160">
        <v>700</v>
      </c>
      <c r="D204" s="160">
        <v>800</v>
      </c>
      <c r="E204" s="227" t="s">
        <v>94</v>
      </c>
      <c r="F204" s="228" t="s">
        <v>95</v>
      </c>
      <c r="G204" s="227" t="s">
        <v>96</v>
      </c>
      <c r="H204" s="228" t="s">
        <v>97</v>
      </c>
      <c r="I204" s="227" t="s">
        <v>98</v>
      </c>
      <c r="J204" s="228" t="s">
        <v>99</v>
      </c>
      <c r="K204" s="229" t="s">
        <v>100</v>
      </c>
      <c r="L204" s="230" t="s">
        <v>101</v>
      </c>
      <c r="M204" s="26"/>
      <c r="N204" s="26"/>
    </row>
    <row r="205" spans="1:14" s="1" customFormat="1" ht="18" customHeight="1">
      <c r="A205" s="16"/>
      <c r="B205" s="100"/>
      <c r="C205" s="16"/>
      <c r="D205" s="16"/>
      <c r="E205" s="98"/>
      <c r="F205" s="98"/>
      <c r="G205" s="98"/>
      <c r="H205" s="98"/>
      <c r="I205" s="98"/>
      <c r="J205" s="98"/>
      <c r="K205" s="98"/>
      <c r="L205" s="98"/>
      <c r="M205" s="26"/>
      <c r="N205" s="26"/>
    </row>
    <row r="206" spans="1:14" s="1" customFormat="1" ht="14.25" customHeight="1">
      <c r="A206" s="16"/>
      <c r="B206" s="68"/>
      <c r="C206" s="16"/>
      <c r="D206" s="16"/>
      <c r="E206" s="18"/>
      <c r="F206" s="18"/>
      <c r="G206" s="18"/>
      <c r="H206" s="18"/>
      <c r="I206" s="18"/>
      <c r="J206" s="18"/>
      <c r="K206" s="104"/>
      <c r="L206" s="104"/>
      <c r="M206" s="26"/>
      <c r="N206" s="26"/>
    </row>
    <row r="207" spans="1:14" s="1" customFormat="1" ht="20.25" customHeight="1">
      <c r="A207" s="63"/>
      <c r="B207" s="26" t="s">
        <v>0</v>
      </c>
      <c r="C207" s="126"/>
      <c r="D207" s="16"/>
      <c r="E207" s="16"/>
      <c r="F207" s="67"/>
      <c r="G207" s="67"/>
      <c r="H207" s="67"/>
      <c r="I207" s="127" t="s">
        <v>1</v>
      </c>
      <c r="J207" s="127"/>
      <c r="K207" s="127"/>
      <c r="L207" s="67"/>
      <c r="M207" s="26"/>
      <c r="N207" s="26"/>
    </row>
    <row r="208" spans="1:14" s="1" customFormat="1" ht="21" customHeight="1">
      <c r="A208" s="63"/>
      <c r="B208" s="26" t="s">
        <v>2</v>
      </c>
      <c r="C208" s="126"/>
      <c r="D208" s="16"/>
      <c r="E208" s="16"/>
      <c r="F208" s="67"/>
      <c r="G208" s="67"/>
      <c r="H208" s="67"/>
      <c r="I208" s="127" t="s">
        <v>74</v>
      </c>
      <c r="J208" s="127"/>
      <c r="K208" s="127"/>
      <c r="L208" s="128"/>
      <c r="M208" s="26"/>
      <c r="N208" s="26"/>
    </row>
    <row r="209" spans="1:15" s="1" customFormat="1">
      <c r="A209" s="63"/>
      <c r="B209" s="68" t="s">
        <v>3</v>
      </c>
      <c r="C209" s="129"/>
      <c r="D209" s="16"/>
      <c r="E209" s="16"/>
      <c r="F209" s="67"/>
      <c r="G209" s="67"/>
      <c r="H209" s="67"/>
      <c r="I209" s="127" t="s">
        <v>75</v>
      </c>
      <c r="J209" s="127"/>
      <c r="K209" s="127"/>
      <c r="L209" s="128"/>
      <c r="M209" s="26"/>
      <c r="N209" s="26"/>
    </row>
    <row r="210" spans="1:15" s="1" customFormat="1">
      <c r="A210" s="16"/>
      <c r="B210" s="68"/>
      <c r="C210" s="16"/>
      <c r="D210" s="16"/>
      <c r="E210" s="67"/>
      <c r="F210" s="67"/>
      <c r="G210" s="67"/>
      <c r="H210" s="67"/>
      <c r="I210" s="67"/>
      <c r="J210" s="67"/>
      <c r="K210" s="67"/>
      <c r="L210" s="67"/>
      <c r="M210" s="26"/>
      <c r="N210" s="26"/>
    </row>
    <row r="211" spans="1:15" s="1" customFormat="1" ht="15.75" customHeight="1">
      <c r="A211" s="16"/>
      <c r="B211" s="68"/>
      <c r="C211" s="16"/>
      <c r="D211" s="16"/>
      <c r="E211" s="67"/>
      <c r="F211" s="67"/>
      <c r="G211" s="67"/>
      <c r="H211" s="67"/>
      <c r="I211" s="67"/>
      <c r="J211" s="67"/>
      <c r="K211" s="67"/>
      <c r="L211" s="67"/>
      <c r="M211" s="78"/>
      <c r="N211" s="26"/>
      <c r="O211" s="26"/>
    </row>
    <row r="212" spans="1:15" s="1" customFormat="1" ht="15.75" customHeight="1">
      <c r="A212" s="277" t="s">
        <v>30</v>
      </c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78"/>
      <c r="N212" s="26"/>
      <c r="O212" s="26"/>
    </row>
    <row r="213" spans="1:15" s="1" customFormat="1" ht="15.75" customHeight="1">
      <c r="A213" s="16"/>
      <c r="B213" s="17"/>
      <c r="C213" s="105"/>
      <c r="D213" s="105"/>
      <c r="E213" s="67"/>
      <c r="F213" s="67"/>
      <c r="G213" s="67"/>
      <c r="H213" s="67"/>
      <c r="I213" s="67"/>
      <c r="J213" s="67"/>
      <c r="K213" s="67"/>
      <c r="L213" s="67"/>
      <c r="M213" s="78"/>
      <c r="N213" s="26"/>
      <c r="O213" s="26"/>
    </row>
    <row r="214" spans="1:15" s="1" customFormat="1" ht="15" customHeight="1">
      <c r="A214" s="73" t="s">
        <v>5</v>
      </c>
      <c r="B214" s="101" t="s">
        <v>6</v>
      </c>
      <c r="C214" s="266" t="s">
        <v>7</v>
      </c>
      <c r="D214" s="267"/>
      <c r="E214" s="270" t="s">
        <v>8</v>
      </c>
      <c r="F214" s="271"/>
      <c r="G214" s="271"/>
      <c r="H214" s="271"/>
      <c r="I214" s="271"/>
      <c r="J214" s="267"/>
      <c r="K214" s="272" t="s">
        <v>9</v>
      </c>
      <c r="L214" s="273"/>
      <c r="M214" s="78"/>
      <c r="N214" s="26"/>
      <c r="O214" s="26"/>
    </row>
    <row r="215" spans="1:15" s="1" customFormat="1" ht="14.25" customHeight="1">
      <c r="A215" s="75" t="s">
        <v>10</v>
      </c>
      <c r="B215" s="102"/>
      <c r="C215" s="268"/>
      <c r="D215" s="269"/>
      <c r="E215" s="272" t="s">
        <v>11</v>
      </c>
      <c r="F215" s="273"/>
      <c r="G215" s="272" t="s">
        <v>12</v>
      </c>
      <c r="H215" s="274"/>
      <c r="I215" s="275" t="s">
        <v>13</v>
      </c>
      <c r="J215" s="276"/>
      <c r="K215" s="275" t="s">
        <v>14</v>
      </c>
      <c r="L215" s="276"/>
      <c r="M215" s="26"/>
      <c r="N215" s="26"/>
    </row>
    <row r="216" spans="1:15" s="1" customFormat="1" ht="40.5" customHeight="1">
      <c r="A216" s="77">
        <v>1</v>
      </c>
      <c r="B216" s="54">
        <v>2</v>
      </c>
      <c r="C216" s="259" t="s">
        <v>149</v>
      </c>
      <c r="D216" s="259" t="s">
        <v>150</v>
      </c>
      <c r="E216" s="259" t="s">
        <v>149</v>
      </c>
      <c r="F216" s="259" t="s">
        <v>150</v>
      </c>
      <c r="G216" s="259" t="s">
        <v>149</v>
      </c>
      <c r="H216" s="259" t="s">
        <v>150</v>
      </c>
      <c r="I216" s="259" t="s">
        <v>149</v>
      </c>
      <c r="J216" s="259" t="s">
        <v>150</v>
      </c>
      <c r="K216" s="259" t="s">
        <v>149</v>
      </c>
      <c r="L216" s="259" t="s">
        <v>150</v>
      </c>
      <c r="M216" s="26"/>
      <c r="N216" s="26"/>
    </row>
    <row r="217" spans="1:15" s="1" customFormat="1" ht="15" customHeight="1">
      <c r="A217" s="78"/>
      <c r="B217" s="80" t="s">
        <v>82</v>
      </c>
      <c r="C217" s="136"/>
      <c r="D217" s="78"/>
      <c r="E217" s="78"/>
      <c r="F217" s="78"/>
      <c r="G217" s="78"/>
      <c r="H217" s="78"/>
      <c r="I217" s="78"/>
      <c r="J217" s="78"/>
      <c r="K217" s="78"/>
      <c r="L217" s="78"/>
      <c r="M217" s="26"/>
      <c r="N217" s="26"/>
    </row>
    <row r="218" spans="1:15" s="1" customFormat="1">
      <c r="A218" s="63"/>
      <c r="B218" s="26"/>
      <c r="C218" s="26"/>
      <c r="D218" s="26"/>
      <c r="E218" s="26"/>
      <c r="F218" s="265" t="s">
        <v>15</v>
      </c>
      <c r="G218" s="265"/>
      <c r="H218" s="265"/>
      <c r="I218" s="79"/>
      <c r="J218" s="79"/>
      <c r="K218" s="79"/>
      <c r="L218" s="78"/>
      <c r="M218" s="26"/>
      <c r="N218" s="26"/>
    </row>
    <row r="219" spans="1:15" s="1" customFormat="1">
      <c r="A219" s="32" t="s">
        <v>40</v>
      </c>
      <c r="B219" s="33" t="s">
        <v>138</v>
      </c>
      <c r="C219" s="34">
        <v>60</v>
      </c>
      <c r="D219" s="34">
        <v>100</v>
      </c>
      <c r="E219" s="6">
        <v>0.48</v>
      </c>
      <c r="F219" s="6">
        <v>0.8</v>
      </c>
      <c r="G219" s="6">
        <v>0.06</v>
      </c>
      <c r="H219" s="6">
        <v>0.1</v>
      </c>
      <c r="I219" s="6">
        <v>1.02</v>
      </c>
      <c r="J219" s="6">
        <v>1.7</v>
      </c>
      <c r="K219" s="6">
        <v>6</v>
      </c>
      <c r="L219" s="6">
        <v>10</v>
      </c>
      <c r="M219" s="26"/>
      <c r="N219" s="26"/>
    </row>
    <row r="220" spans="1:15" s="1" customFormat="1" ht="30">
      <c r="A220" s="260" t="s">
        <v>157</v>
      </c>
      <c r="B220" s="36" t="s">
        <v>139</v>
      </c>
      <c r="C220" s="37" t="s">
        <v>67</v>
      </c>
      <c r="D220" s="37" t="s">
        <v>67</v>
      </c>
      <c r="E220" s="45">
        <v>8.32</v>
      </c>
      <c r="F220" s="45">
        <v>8.3209999999999997</v>
      </c>
      <c r="G220" s="46">
        <v>13.15</v>
      </c>
      <c r="H220" s="46">
        <v>13.15</v>
      </c>
      <c r="I220" s="46">
        <v>7.17</v>
      </c>
      <c r="J220" s="46">
        <v>7.17</v>
      </c>
      <c r="K220" s="240">
        <v>180.62</v>
      </c>
      <c r="L220" s="46">
        <v>180.62</v>
      </c>
      <c r="M220" s="26"/>
      <c r="N220" s="26"/>
    </row>
    <row r="221" spans="1:15" s="1" customFormat="1">
      <c r="A221" s="85" t="s">
        <v>53</v>
      </c>
      <c r="B221" s="86" t="s">
        <v>55</v>
      </c>
      <c r="C221" s="81">
        <v>150</v>
      </c>
      <c r="D221" s="81">
        <v>180</v>
      </c>
      <c r="E221" s="84">
        <v>9.3000000000000007</v>
      </c>
      <c r="F221" s="84">
        <v>9.9600000000000009</v>
      </c>
      <c r="G221" s="84">
        <v>6.3</v>
      </c>
      <c r="H221" s="84">
        <v>7.56</v>
      </c>
      <c r="I221" s="84">
        <v>36</v>
      </c>
      <c r="J221" s="84">
        <v>43.2</v>
      </c>
      <c r="K221" s="84">
        <v>238.7</v>
      </c>
      <c r="L221" s="84">
        <v>280.44</v>
      </c>
      <c r="M221" s="26"/>
      <c r="N221" s="26"/>
    </row>
    <row r="222" spans="1:15" s="1" customFormat="1">
      <c r="A222" s="241" t="s">
        <v>35</v>
      </c>
      <c r="B222" s="242" t="s">
        <v>54</v>
      </c>
      <c r="C222" s="6">
        <v>30</v>
      </c>
      <c r="D222" s="6">
        <v>50</v>
      </c>
      <c r="E222" s="35">
        <v>2.37</v>
      </c>
      <c r="F222" s="35">
        <v>3.95</v>
      </c>
      <c r="G222" s="35">
        <v>0.3</v>
      </c>
      <c r="H222" s="35">
        <v>0.5</v>
      </c>
      <c r="I222" s="35">
        <v>14.49</v>
      </c>
      <c r="J222" s="35">
        <v>24.15</v>
      </c>
      <c r="K222" s="6">
        <v>70.14</v>
      </c>
      <c r="L222" s="35">
        <v>116.9</v>
      </c>
      <c r="M222" s="26"/>
      <c r="N222" s="26"/>
    </row>
    <row r="223" spans="1:15" s="1" customFormat="1">
      <c r="A223" s="5" t="s">
        <v>60</v>
      </c>
      <c r="B223" s="25" t="s">
        <v>61</v>
      </c>
      <c r="C223" s="5">
        <v>200</v>
      </c>
      <c r="D223" s="5">
        <v>200</v>
      </c>
      <c r="E223" s="5">
        <v>0.3</v>
      </c>
      <c r="F223" s="5">
        <v>0.3</v>
      </c>
      <c r="G223" s="5">
        <v>0</v>
      </c>
      <c r="H223" s="5">
        <v>0</v>
      </c>
      <c r="I223" s="5">
        <v>10.58</v>
      </c>
      <c r="J223" s="5">
        <v>10.58</v>
      </c>
      <c r="K223" s="5">
        <v>43.52</v>
      </c>
      <c r="L223" s="5">
        <v>43.52</v>
      </c>
      <c r="M223" s="26"/>
      <c r="N223" s="26"/>
    </row>
    <row r="224" spans="1:15" s="1" customFormat="1">
      <c r="A224" s="6"/>
      <c r="B224" s="87" t="s">
        <v>16</v>
      </c>
      <c r="C224" s="57">
        <f>C223+C222+C221+C219+120</f>
        <v>560</v>
      </c>
      <c r="D224" s="57">
        <f>D223+D222+D221+D219+120</f>
        <v>650</v>
      </c>
      <c r="E224" s="57">
        <f>SUM(E219:E223)</f>
        <v>20.770000000000003</v>
      </c>
      <c r="F224" s="57">
        <f>SUM(F219:F223)</f>
        <v>23.331000000000003</v>
      </c>
      <c r="G224" s="57">
        <f t="shared" ref="G224:L224" si="12">SUM(G219:G223)</f>
        <v>19.810000000000002</v>
      </c>
      <c r="H224" s="57">
        <f t="shared" si="12"/>
        <v>21.31</v>
      </c>
      <c r="I224" s="57">
        <f>SUM(I219:I223)</f>
        <v>69.260000000000005</v>
      </c>
      <c r="J224" s="57">
        <f t="shared" si="12"/>
        <v>86.8</v>
      </c>
      <c r="K224" s="57">
        <f t="shared" si="12"/>
        <v>538.98</v>
      </c>
      <c r="L224" s="57">
        <f t="shared" si="12"/>
        <v>631.48</v>
      </c>
      <c r="M224" s="65"/>
      <c r="N224" s="66"/>
    </row>
    <row r="225" spans="1:65" s="1" customFormat="1">
      <c r="A225" s="89"/>
      <c r="B225" s="107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65"/>
      <c r="N225" s="66"/>
    </row>
    <row r="226" spans="1:65" s="1" customFormat="1">
      <c r="A226" s="16"/>
      <c r="B226" s="91" t="s">
        <v>73</v>
      </c>
      <c r="C226" s="92">
        <v>500</v>
      </c>
      <c r="D226" s="92">
        <v>550</v>
      </c>
      <c r="E226" s="108" t="s">
        <v>17</v>
      </c>
      <c r="F226" s="94" t="s">
        <v>18</v>
      </c>
      <c r="G226" s="93" t="s">
        <v>19</v>
      </c>
      <c r="H226" s="94" t="s">
        <v>20</v>
      </c>
      <c r="I226" s="108" t="s">
        <v>21</v>
      </c>
      <c r="J226" s="94" t="s">
        <v>22</v>
      </c>
      <c r="K226" s="109" t="s">
        <v>23</v>
      </c>
      <c r="L226" s="94" t="s">
        <v>24</v>
      </c>
      <c r="M226" s="65"/>
      <c r="N226" s="27"/>
    </row>
    <row r="227" spans="1:65" s="10" customFormat="1">
      <c r="A227" s="16"/>
      <c r="B227" s="100"/>
      <c r="C227" s="16"/>
      <c r="D227" s="16"/>
      <c r="E227" s="98"/>
      <c r="F227" s="98"/>
      <c r="G227" s="98"/>
      <c r="H227" s="98"/>
      <c r="I227" s="98"/>
      <c r="J227" s="98"/>
      <c r="K227" s="104"/>
      <c r="L227" s="104"/>
      <c r="M227" s="26"/>
      <c r="N227" s="26"/>
    </row>
    <row r="228" spans="1:65" s="1" customFormat="1" ht="15.75" customHeight="1">
      <c r="A228" s="143"/>
      <c r="B228" s="167"/>
      <c r="C228" s="143"/>
      <c r="D228" s="143"/>
      <c r="E228" s="147"/>
      <c r="G228" s="166" t="s">
        <v>148</v>
      </c>
      <c r="H228" s="147"/>
      <c r="I228" s="147"/>
      <c r="J228" s="147"/>
      <c r="K228" s="234"/>
      <c r="L228" s="234"/>
      <c r="M228" s="26"/>
      <c r="N228" s="26"/>
    </row>
    <row r="229" spans="1:65" s="1" customFormat="1" ht="18.75" customHeight="1">
      <c r="A229" s="5" t="s">
        <v>34</v>
      </c>
      <c r="B229" s="25" t="s">
        <v>26</v>
      </c>
      <c r="C229" s="5">
        <v>60</v>
      </c>
      <c r="D229" s="5">
        <v>80</v>
      </c>
      <c r="E229" s="5">
        <v>0.97599999999999998</v>
      </c>
      <c r="F229" s="5">
        <v>1.3009999999999999</v>
      </c>
      <c r="G229" s="5">
        <v>0.96</v>
      </c>
      <c r="H229" s="5">
        <v>1.28</v>
      </c>
      <c r="I229" s="5">
        <v>6.16</v>
      </c>
      <c r="J229" s="5">
        <v>8.2100000000000009</v>
      </c>
      <c r="K229" s="5">
        <v>62.4</v>
      </c>
      <c r="L229" s="5">
        <v>83.2</v>
      </c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</row>
    <row r="230" spans="1:65" s="1" customFormat="1" ht="30.75" customHeight="1">
      <c r="A230" s="235" t="s">
        <v>129</v>
      </c>
      <c r="B230" s="236" t="s">
        <v>130</v>
      </c>
      <c r="C230" s="237">
        <v>200</v>
      </c>
      <c r="D230" s="238">
        <v>250</v>
      </c>
      <c r="E230" s="202">
        <v>5.0999999999999996</v>
      </c>
      <c r="F230" s="202">
        <v>6.45</v>
      </c>
      <c r="G230" s="202">
        <v>5.78</v>
      </c>
      <c r="H230" s="202">
        <v>7.22</v>
      </c>
      <c r="I230" s="202">
        <v>18.5</v>
      </c>
      <c r="J230" s="202">
        <v>23.12</v>
      </c>
      <c r="K230" s="203">
        <v>146.41999999999999</v>
      </c>
      <c r="L230" s="203">
        <v>183.02</v>
      </c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</row>
    <row r="231" spans="1:65" s="1" customFormat="1" ht="21.75" customHeight="1">
      <c r="A231" s="5" t="s">
        <v>52</v>
      </c>
      <c r="B231" s="39" t="s">
        <v>136</v>
      </c>
      <c r="C231" s="254">
        <v>90</v>
      </c>
      <c r="D231" s="192">
        <v>100</v>
      </c>
      <c r="E231" s="255">
        <v>12.7</v>
      </c>
      <c r="F231" s="41">
        <v>14.11</v>
      </c>
      <c r="G231" s="41">
        <v>8.9</v>
      </c>
      <c r="H231" s="41">
        <v>9.8800000000000008</v>
      </c>
      <c r="I231" s="41">
        <v>6.3</v>
      </c>
      <c r="J231" s="41">
        <v>7.5</v>
      </c>
      <c r="K231" s="41">
        <v>156.1</v>
      </c>
      <c r="L231" s="41">
        <v>175.36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</row>
    <row r="232" spans="1:65" s="1" customFormat="1" ht="18" customHeight="1">
      <c r="A232" s="243" t="s">
        <v>53</v>
      </c>
      <c r="B232" s="253" t="s">
        <v>115</v>
      </c>
      <c r="C232" s="246">
        <v>150</v>
      </c>
      <c r="D232" s="51">
        <v>180</v>
      </c>
      <c r="E232" s="246">
        <v>3.7</v>
      </c>
      <c r="F232" s="246">
        <v>4.43</v>
      </c>
      <c r="G232" s="246">
        <v>4.8</v>
      </c>
      <c r="H232" s="246">
        <v>5.86</v>
      </c>
      <c r="I232" s="246">
        <v>36.5</v>
      </c>
      <c r="J232" s="246">
        <v>43.8</v>
      </c>
      <c r="K232" s="246">
        <v>203.5</v>
      </c>
      <c r="L232" s="246">
        <v>244.2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</row>
    <row r="233" spans="1:65" s="1" customFormat="1" ht="21.75" customHeight="1">
      <c r="A233" s="47" t="s">
        <v>104</v>
      </c>
      <c r="B233" s="171" t="s">
        <v>105</v>
      </c>
      <c r="C233" s="50">
        <v>200</v>
      </c>
      <c r="D233" s="50">
        <v>200</v>
      </c>
      <c r="E233" s="50">
        <v>0.16</v>
      </c>
      <c r="F233" s="50">
        <v>0.16</v>
      </c>
      <c r="G233" s="50">
        <v>0.16</v>
      </c>
      <c r="H233" s="50">
        <v>0.16</v>
      </c>
      <c r="I233" s="50">
        <v>27.88</v>
      </c>
      <c r="J233" s="50">
        <v>27.88</v>
      </c>
      <c r="K233" s="50">
        <v>114.6</v>
      </c>
      <c r="L233" s="51">
        <v>114.6</v>
      </c>
      <c r="M233" s="123"/>
      <c r="N233" s="123"/>
      <c r="O233" s="23"/>
      <c r="P233" s="23"/>
      <c r="Q233" s="23"/>
      <c r="R233" s="23"/>
      <c r="S233" s="23"/>
      <c r="T233" s="23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</row>
    <row r="234" spans="1:65" s="1" customFormat="1" ht="24.75" customHeight="1">
      <c r="A234" s="137" t="s">
        <v>106</v>
      </c>
      <c r="B234" s="152" t="s">
        <v>54</v>
      </c>
      <c r="C234" s="50">
        <v>30</v>
      </c>
      <c r="D234" s="50">
        <v>30</v>
      </c>
      <c r="E234" s="50">
        <v>2.4300000000000002</v>
      </c>
      <c r="F234" s="50">
        <v>2.4300000000000002</v>
      </c>
      <c r="G234" s="50">
        <v>0.3</v>
      </c>
      <c r="H234" s="50">
        <v>0.3</v>
      </c>
      <c r="I234" s="50">
        <v>14.64</v>
      </c>
      <c r="J234" s="50">
        <v>14.64</v>
      </c>
      <c r="K234" s="50">
        <v>72.599999999999994</v>
      </c>
      <c r="L234" s="50">
        <v>72.599999999999994</v>
      </c>
      <c r="M234" s="138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</row>
    <row r="235" spans="1:65" s="1" customFormat="1">
      <c r="A235" s="137" t="s">
        <v>110</v>
      </c>
      <c r="B235" s="152" t="s">
        <v>92</v>
      </c>
      <c r="C235" s="50">
        <v>30</v>
      </c>
      <c r="D235" s="155">
        <v>30</v>
      </c>
      <c r="E235" s="35">
        <v>1.9</v>
      </c>
      <c r="F235" s="35">
        <v>1.9</v>
      </c>
      <c r="G235" s="35">
        <v>0.34</v>
      </c>
      <c r="H235" s="35">
        <v>0.34</v>
      </c>
      <c r="I235" s="35">
        <v>13.05</v>
      </c>
      <c r="J235" s="35">
        <v>13.05</v>
      </c>
      <c r="K235" s="35">
        <v>65.7</v>
      </c>
      <c r="L235" s="35">
        <v>65.7</v>
      </c>
      <c r="N235" s="26"/>
    </row>
    <row r="236" spans="1:65" s="1" customFormat="1">
      <c r="A236" s="32"/>
      <c r="B236" s="222" t="s">
        <v>16</v>
      </c>
      <c r="C236" s="223">
        <f t="shared" ref="C236:L236" si="13">SUM(C229:C235)</f>
        <v>760</v>
      </c>
      <c r="D236" s="223">
        <f t="shared" si="13"/>
        <v>870</v>
      </c>
      <c r="E236" s="223">
        <f t="shared" si="13"/>
        <v>26.965999999999998</v>
      </c>
      <c r="F236" s="223">
        <f t="shared" si="13"/>
        <v>30.780999999999999</v>
      </c>
      <c r="G236" s="223">
        <f t="shared" si="13"/>
        <v>21.240000000000002</v>
      </c>
      <c r="H236" s="223">
        <f t="shared" si="13"/>
        <v>25.040000000000003</v>
      </c>
      <c r="I236" s="223">
        <f t="shared" si="13"/>
        <v>123.03</v>
      </c>
      <c r="J236" s="223">
        <f t="shared" si="13"/>
        <v>138.19999999999999</v>
      </c>
      <c r="K236" s="223">
        <f t="shared" si="13"/>
        <v>821.32</v>
      </c>
      <c r="L236" s="223">
        <f t="shared" si="13"/>
        <v>938.68000000000006</v>
      </c>
      <c r="N236" s="26"/>
    </row>
    <row r="237" spans="1:65">
      <c r="A237" s="233"/>
      <c r="B237" s="232" t="s">
        <v>93</v>
      </c>
      <c r="C237" s="231">
        <v>700</v>
      </c>
      <c r="D237" s="231">
        <v>800</v>
      </c>
      <c r="E237" s="163" t="s">
        <v>94</v>
      </c>
      <c r="F237" s="162" t="s">
        <v>95</v>
      </c>
      <c r="G237" s="163" t="s">
        <v>96</v>
      </c>
      <c r="H237" s="162" t="s">
        <v>97</v>
      </c>
      <c r="I237" s="163" t="s">
        <v>98</v>
      </c>
      <c r="J237" s="162" t="s">
        <v>99</v>
      </c>
      <c r="K237" s="164" t="s">
        <v>100</v>
      </c>
      <c r="L237" s="165" t="s">
        <v>101</v>
      </c>
    </row>
    <row r="238" spans="1:65">
      <c r="A238" s="16"/>
      <c r="B238" s="100"/>
      <c r="C238" s="16"/>
      <c r="D238" s="16"/>
      <c r="E238" s="98"/>
      <c r="F238" s="98"/>
      <c r="G238" s="98"/>
      <c r="H238" s="98"/>
      <c r="I238" s="98"/>
      <c r="J238" s="98"/>
      <c r="K238" s="104"/>
      <c r="L238" s="104"/>
    </row>
    <row r="239" spans="1:65">
      <c r="A239" s="277"/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6"/>
    </row>
    <row r="240" spans="1:65">
      <c r="B240" s="26" t="s">
        <v>0</v>
      </c>
      <c r="C240" s="126"/>
      <c r="D240" s="16"/>
      <c r="E240" s="16"/>
      <c r="F240" s="67"/>
      <c r="G240" s="67"/>
      <c r="H240" s="67"/>
      <c r="I240" s="127" t="s">
        <v>1</v>
      </c>
      <c r="J240" s="127"/>
      <c r="K240" s="127"/>
      <c r="L240" s="67"/>
      <c r="M240" s="26"/>
    </row>
    <row r="241" spans="1:13">
      <c r="B241" s="26" t="s">
        <v>2</v>
      </c>
      <c r="C241" s="126"/>
      <c r="D241" s="16"/>
      <c r="E241" s="16"/>
      <c r="F241" s="67"/>
      <c r="G241" s="67"/>
      <c r="H241" s="67"/>
      <c r="I241" s="127" t="s">
        <v>74</v>
      </c>
      <c r="J241" s="127"/>
      <c r="K241" s="127"/>
      <c r="L241" s="128"/>
      <c r="M241" s="26"/>
    </row>
    <row r="242" spans="1:13">
      <c r="B242" s="68" t="s">
        <v>3</v>
      </c>
      <c r="C242" s="129"/>
      <c r="D242" s="16"/>
      <c r="E242" s="16"/>
      <c r="F242" s="67"/>
      <c r="G242" s="67"/>
      <c r="H242" s="67"/>
      <c r="I242" s="127" t="s">
        <v>75</v>
      </c>
      <c r="J242" s="127"/>
      <c r="K242" s="127"/>
      <c r="L242" s="128"/>
      <c r="M242" s="26"/>
    </row>
    <row r="243" spans="1:13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26"/>
    </row>
    <row r="244" spans="1:13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26"/>
    </row>
    <row r="245" spans="1:13">
      <c r="A245" s="277" t="s">
        <v>30</v>
      </c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6"/>
    </row>
    <row r="246" spans="1:13" ht="21.75" customHeight="1">
      <c r="A246" s="73" t="s">
        <v>5</v>
      </c>
      <c r="B246" s="101" t="s">
        <v>6</v>
      </c>
      <c r="C246" s="266" t="s">
        <v>7</v>
      </c>
      <c r="D246" s="267"/>
      <c r="E246" s="270" t="s">
        <v>8</v>
      </c>
      <c r="F246" s="271"/>
      <c r="G246" s="271"/>
      <c r="H246" s="271"/>
      <c r="I246" s="271"/>
      <c r="J246" s="267"/>
      <c r="K246" s="272" t="s">
        <v>9</v>
      </c>
      <c r="L246" s="273"/>
      <c r="M246" s="142"/>
    </row>
    <row r="247" spans="1:13" ht="17.25" customHeight="1">
      <c r="A247" s="75" t="s">
        <v>10</v>
      </c>
      <c r="B247" s="102"/>
      <c r="C247" s="268"/>
      <c r="D247" s="269"/>
      <c r="E247" s="272" t="s">
        <v>11</v>
      </c>
      <c r="F247" s="273"/>
      <c r="G247" s="272" t="s">
        <v>12</v>
      </c>
      <c r="H247" s="274"/>
      <c r="I247" s="275" t="s">
        <v>13</v>
      </c>
      <c r="J247" s="276"/>
      <c r="K247" s="275" t="s">
        <v>14</v>
      </c>
      <c r="L247" s="276"/>
      <c r="M247" s="141"/>
    </row>
    <row r="248" spans="1:13" ht="31.5" customHeight="1">
      <c r="A248" s="77">
        <v>1</v>
      </c>
      <c r="B248" s="54">
        <v>2</v>
      </c>
      <c r="C248" s="259" t="s">
        <v>149</v>
      </c>
      <c r="D248" s="259" t="s">
        <v>150</v>
      </c>
      <c r="E248" s="259" t="s">
        <v>149</v>
      </c>
      <c r="F248" s="259" t="s">
        <v>150</v>
      </c>
      <c r="G248" s="259" t="s">
        <v>149</v>
      </c>
      <c r="H248" s="259" t="s">
        <v>150</v>
      </c>
      <c r="I248" s="259" t="s">
        <v>149</v>
      </c>
      <c r="J248" s="259" t="s">
        <v>150</v>
      </c>
      <c r="K248" s="259" t="s">
        <v>149</v>
      </c>
      <c r="L248" s="259" t="s">
        <v>150</v>
      </c>
      <c r="M248" s="141"/>
    </row>
    <row r="249" spans="1:13" ht="30.75" customHeight="1">
      <c r="A249" s="78"/>
      <c r="B249" s="80" t="s">
        <v>81</v>
      </c>
      <c r="C249" s="136"/>
      <c r="D249" s="78"/>
      <c r="E249" s="78"/>
      <c r="F249" s="78"/>
      <c r="G249" s="78"/>
      <c r="H249" s="78"/>
      <c r="I249" s="78"/>
      <c r="J249" s="78"/>
      <c r="K249" s="78"/>
      <c r="L249" s="78"/>
      <c r="M249" s="141"/>
    </row>
    <row r="250" spans="1:13" ht="24.75" customHeight="1">
      <c r="C250" s="26"/>
      <c r="D250" s="26"/>
      <c r="E250" s="26"/>
      <c r="F250" s="265" t="s">
        <v>15</v>
      </c>
      <c r="G250" s="265"/>
      <c r="H250" s="265"/>
      <c r="I250" s="79"/>
      <c r="J250" s="79"/>
      <c r="K250" s="79"/>
      <c r="L250" s="78"/>
      <c r="M250" s="141"/>
    </row>
    <row r="251" spans="1:13">
      <c r="A251" s="5" t="s">
        <v>111</v>
      </c>
      <c r="B251" s="25" t="s">
        <v>112</v>
      </c>
      <c r="C251" s="5">
        <v>60</v>
      </c>
      <c r="D251" s="5">
        <v>100</v>
      </c>
      <c r="E251" s="5">
        <v>0.88</v>
      </c>
      <c r="F251" s="5">
        <v>1.48</v>
      </c>
      <c r="G251" s="5">
        <v>3.6</v>
      </c>
      <c r="H251" s="5">
        <v>6.01</v>
      </c>
      <c r="I251" s="5">
        <v>4.96</v>
      </c>
      <c r="J251" s="5">
        <v>8.26</v>
      </c>
      <c r="K251" s="5">
        <v>55.68</v>
      </c>
      <c r="L251" s="5">
        <v>92.8</v>
      </c>
    </row>
    <row r="252" spans="1:13">
      <c r="A252" s="3" t="s">
        <v>49</v>
      </c>
      <c r="B252" s="4" t="s">
        <v>70</v>
      </c>
      <c r="C252" s="81">
        <v>100</v>
      </c>
      <c r="D252" s="81">
        <v>100</v>
      </c>
      <c r="E252" s="84">
        <v>13.26</v>
      </c>
      <c r="F252" s="84">
        <v>13.26</v>
      </c>
      <c r="G252" s="84">
        <v>11.23</v>
      </c>
      <c r="H252" s="84">
        <v>11.23</v>
      </c>
      <c r="I252" s="84">
        <v>3.52</v>
      </c>
      <c r="J252" s="84">
        <v>3.52</v>
      </c>
      <c r="K252" s="84">
        <v>185</v>
      </c>
      <c r="L252" s="84">
        <v>185</v>
      </c>
    </row>
    <row r="253" spans="1:13">
      <c r="A253" s="113" t="s">
        <v>42</v>
      </c>
      <c r="B253" s="114" t="s">
        <v>43</v>
      </c>
      <c r="C253" s="113">
        <v>150</v>
      </c>
      <c r="D253" s="113">
        <v>180</v>
      </c>
      <c r="E253" s="113">
        <v>3</v>
      </c>
      <c r="F253" s="113">
        <v>3.6</v>
      </c>
      <c r="G253" s="113">
        <v>5.94</v>
      </c>
      <c r="H253" s="113">
        <v>7.12</v>
      </c>
      <c r="I253" s="113">
        <v>23.7</v>
      </c>
      <c r="J253" s="113">
        <v>28.44</v>
      </c>
      <c r="K253" s="115">
        <v>112.2</v>
      </c>
      <c r="L253" s="5">
        <v>134.63999999999999</v>
      </c>
    </row>
    <row r="254" spans="1:13">
      <c r="A254" s="241" t="s">
        <v>35</v>
      </c>
      <c r="B254" s="242" t="s">
        <v>54</v>
      </c>
      <c r="C254" s="241">
        <v>30</v>
      </c>
      <c r="D254" s="6">
        <v>50</v>
      </c>
      <c r="E254" s="35">
        <v>2.37</v>
      </c>
      <c r="F254" s="35">
        <v>3.95</v>
      </c>
      <c r="G254" s="35">
        <v>0.3</v>
      </c>
      <c r="H254" s="35">
        <v>0.5</v>
      </c>
      <c r="I254" s="35">
        <v>14.49</v>
      </c>
      <c r="J254" s="35">
        <v>24.15</v>
      </c>
      <c r="K254" s="6">
        <v>70.14</v>
      </c>
      <c r="L254" s="35">
        <v>116.9</v>
      </c>
    </row>
    <row r="255" spans="1:13">
      <c r="A255" s="256" t="s">
        <v>71</v>
      </c>
      <c r="B255" s="206" t="s">
        <v>72</v>
      </c>
      <c r="C255" s="173">
        <v>200</v>
      </c>
      <c r="D255" s="245">
        <v>200</v>
      </c>
      <c r="E255" s="246">
        <v>0.5</v>
      </c>
      <c r="F255" s="246">
        <v>0.5</v>
      </c>
      <c r="G255" s="246">
        <v>0</v>
      </c>
      <c r="H255" s="246">
        <v>0</v>
      </c>
      <c r="I255" s="246">
        <v>19.8</v>
      </c>
      <c r="J255" s="246">
        <v>19.8</v>
      </c>
      <c r="K255" s="247">
        <v>81</v>
      </c>
      <c r="L255" s="51">
        <v>81</v>
      </c>
    </row>
    <row r="256" spans="1:13">
      <c r="A256" s="6"/>
      <c r="B256" s="87" t="s">
        <v>16</v>
      </c>
      <c r="C256" s="57">
        <f>SUM(C251:C255)</f>
        <v>540</v>
      </c>
      <c r="D256" s="57">
        <f>SUM(D251:D255)</f>
        <v>630</v>
      </c>
      <c r="E256" s="57">
        <f t="shared" ref="E256:L256" si="14">SUM(E251:E255)</f>
        <v>20.010000000000002</v>
      </c>
      <c r="F256" s="57">
        <f t="shared" si="14"/>
        <v>22.79</v>
      </c>
      <c r="G256" s="57">
        <f t="shared" si="14"/>
        <v>21.07</v>
      </c>
      <c r="H256" s="57">
        <f t="shared" si="14"/>
        <v>24.860000000000003</v>
      </c>
      <c r="I256" s="57">
        <f t="shared" si="14"/>
        <v>66.47</v>
      </c>
      <c r="J256" s="57">
        <f t="shared" si="14"/>
        <v>84.17</v>
      </c>
      <c r="K256" s="57">
        <f t="shared" si="14"/>
        <v>504.02</v>
      </c>
      <c r="L256" s="57">
        <f t="shared" si="14"/>
        <v>610.34</v>
      </c>
    </row>
    <row r="257" spans="1:12">
      <c r="A257" s="16"/>
      <c r="B257" s="100"/>
      <c r="C257" s="16"/>
      <c r="D257" s="16"/>
      <c r="E257" s="98"/>
      <c r="F257" s="98"/>
      <c r="G257" s="98"/>
      <c r="H257" s="98"/>
      <c r="I257" s="98"/>
      <c r="J257" s="98"/>
      <c r="K257" s="104"/>
      <c r="L257" s="104"/>
    </row>
    <row r="258" spans="1:12">
      <c r="A258" s="16"/>
      <c r="B258" s="91" t="s">
        <v>73</v>
      </c>
      <c r="C258" s="92">
        <v>500</v>
      </c>
      <c r="D258" s="92">
        <v>550</v>
      </c>
      <c r="E258" s="108" t="s">
        <v>17</v>
      </c>
      <c r="F258" s="94" t="s">
        <v>18</v>
      </c>
      <c r="G258" s="93" t="s">
        <v>19</v>
      </c>
      <c r="H258" s="94" t="s">
        <v>20</v>
      </c>
      <c r="I258" s="108" t="s">
        <v>21</v>
      </c>
      <c r="J258" s="94" t="s">
        <v>22</v>
      </c>
      <c r="K258" s="109" t="s">
        <v>23</v>
      </c>
      <c r="L258" s="94" t="s">
        <v>24</v>
      </c>
    </row>
    <row r="259" spans="1:12">
      <c r="A259" s="16"/>
      <c r="B259" s="100"/>
      <c r="C259" s="16"/>
      <c r="D259" s="16"/>
      <c r="E259" s="98"/>
      <c r="F259" s="98"/>
      <c r="G259" s="98"/>
      <c r="H259" s="98"/>
      <c r="I259" s="98"/>
      <c r="J259" s="98"/>
      <c r="K259" s="104"/>
      <c r="L259" s="104"/>
    </row>
    <row r="260" spans="1:12" ht="15.75">
      <c r="A260" s="143"/>
      <c r="B260" s="167"/>
      <c r="C260" s="143"/>
      <c r="D260" s="143"/>
      <c r="E260" s="147"/>
      <c r="F260" s="22"/>
      <c r="G260" s="166" t="s">
        <v>148</v>
      </c>
      <c r="H260" s="147"/>
      <c r="I260" s="147"/>
      <c r="J260" s="147"/>
      <c r="K260" s="234"/>
      <c r="L260" s="234"/>
    </row>
    <row r="261" spans="1:12" ht="15.75" customHeight="1">
      <c r="A261" s="32" t="s">
        <v>127</v>
      </c>
      <c r="B261" s="33" t="s">
        <v>128</v>
      </c>
      <c r="C261" s="34">
        <v>60</v>
      </c>
      <c r="D261" s="34">
        <v>100</v>
      </c>
      <c r="E261" s="6">
        <v>0.48</v>
      </c>
      <c r="F261" s="6">
        <v>0.8</v>
      </c>
      <c r="G261" s="6">
        <v>0.06</v>
      </c>
      <c r="H261" s="6">
        <v>0.1</v>
      </c>
      <c r="I261" s="6">
        <v>1.02</v>
      </c>
      <c r="J261" s="6">
        <v>1.7</v>
      </c>
      <c r="K261" s="6">
        <v>6</v>
      </c>
      <c r="L261" s="6">
        <v>10</v>
      </c>
    </row>
    <row r="262" spans="1:12" ht="30">
      <c r="A262" s="47" t="s">
        <v>113</v>
      </c>
      <c r="B262" s="171" t="s">
        <v>114</v>
      </c>
      <c r="C262" s="172">
        <v>200</v>
      </c>
      <c r="D262" s="173">
        <v>250</v>
      </c>
      <c r="E262" s="173">
        <v>2.84</v>
      </c>
      <c r="F262" s="49">
        <v>3.51</v>
      </c>
      <c r="G262" s="50">
        <v>5.28</v>
      </c>
      <c r="H262" s="172">
        <v>6.27</v>
      </c>
      <c r="I262" s="172">
        <v>7.22</v>
      </c>
      <c r="J262" s="173">
        <v>8.9700000000000006</v>
      </c>
      <c r="K262" s="189">
        <v>88.16</v>
      </c>
      <c r="L262" s="173">
        <v>107.16</v>
      </c>
    </row>
    <row r="263" spans="1:12" ht="30">
      <c r="A263" s="260" t="s">
        <v>158</v>
      </c>
      <c r="B263" s="36" t="s">
        <v>139</v>
      </c>
      <c r="C263" s="37" t="s">
        <v>67</v>
      </c>
      <c r="D263" s="37" t="s">
        <v>67</v>
      </c>
      <c r="E263" s="45">
        <v>8.32</v>
      </c>
      <c r="F263" s="45">
        <v>8.3209999999999997</v>
      </c>
      <c r="G263" s="46">
        <v>13.15</v>
      </c>
      <c r="H263" s="46">
        <v>13.15</v>
      </c>
      <c r="I263" s="46">
        <v>7.17</v>
      </c>
      <c r="J263" s="46">
        <v>7.17</v>
      </c>
      <c r="K263" s="240">
        <v>180.62</v>
      </c>
      <c r="L263" s="46">
        <v>180.62</v>
      </c>
    </row>
    <row r="264" spans="1:12">
      <c r="A264" s="47" t="s">
        <v>39</v>
      </c>
      <c r="B264" s="171" t="s">
        <v>109</v>
      </c>
      <c r="C264" s="172">
        <v>150</v>
      </c>
      <c r="D264" s="173">
        <v>180</v>
      </c>
      <c r="E264" s="173">
        <v>5.4</v>
      </c>
      <c r="F264" s="174">
        <v>6.48</v>
      </c>
      <c r="G264" s="50">
        <v>4.9000000000000004</v>
      </c>
      <c r="H264" s="50">
        <v>5.88</v>
      </c>
      <c r="I264" s="172">
        <v>32.799999999999997</v>
      </c>
      <c r="J264" s="173">
        <v>39.35</v>
      </c>
      <c r="K264" s="175">
        <v>196.8</v>
      </c>
      <c r="L264" s="173">
        <v>236.16</v>
      </c>
    </row>
    <row r="265" spans="1:12">
      <c r="A265" s="47" t="s">
        <v>71</v>
      </c>
      <c r="B265" s="171" t="s">
        <v>72</v>
      </c>
      <c r="C265" s="50">
        <v>200</v>
      </c>
      <c r="D265" s="50">
        <v>200</v>
      </c>
      <c r="E265" s="50">
        <v>0.5</v>
      </c>
      <c r="F265" s="50">
        <v>0.5</v>
      </c>
      <c r="G265" s="50">
        <v>0</v>
      </c>
      <c r="H265" s="50">
        <v>0</v>
      </c>
      <c r="I265" s="50">
        <v>19.8</v>
      </c>
      <c r="J265" s="50">
        <v>19.8</v>
      </c>
      <c r="K265" s="50">
        <v>81</v>
      </c>
      <c r="L265" s="51">
        <v>81</v>
      </c>
    </row>
    <row r="266" spans="1:12">
      <c r="A266" s="47" t="s">
        <v>106</v>
      </c>
      <c r="B266" s="48" t="s">
        <v>54</v>
      </c>
      <c r="C266" s="153">
        <v>40</v>
      </c>
      <c r="D266" s="153">
        <v>40</v>
      </c>
      <c r="E266" s="35">
        <v>3.16</v>
      </c>
      <c r="F266" s="35">
        <v>3.16</v>
      </c>
      <c r="G266" s="35">
        <v>0.4</v>
      </c>
      <c r="H266" s="35">
        <v>0.4</v>
      </c>
      <c r="I266" s="35">
        <v>19.32</v>
      </c>
      <c r="J266" s="35">
        <v>19.32</v>
      </c>
      <c r="K266" s="35">
        <v>93.52</v>
      </c>
      <c r="L266" s="35">
        <v>93.52</v>
      </c>
    </row>
    <row r="267" spans="1:12">
      <c r="A267" s="137" t="s">
        <v>91</v>
      </c>
      <c r="B267" s="239" t="s">
        <v>92</v>
      </c>
      <c r="C267" s="49">
        <v>50</v>
      </c>
      <c r="D267" s="155">
        <v>50</v>
      </c>
      <c r="E267" s="35">
        <v>2.8</v>
      </c>
      <c r="F267" s="35">
        <v>2.8</v>
      </c>
      <c r="G267" s="35">
        <v>0.55000000000000004</v>
      </c>
      <c r="H267" s="35">
        <v>0.55000000000000004</v>
      </c>
      <c r="I267" s="35">
        <v>24.7</v>
      </c>
      <c r="J267" s="35">
        <v>24.7</v>
      </c>
      <c r="K267" s="35">
        <v>114.95</v>
      </c>
      <c r="L267" s="35">
        <v>114.95</v>
      </c>
    </row>
    <row r="268" spans="1:12">
      <c r="A268" s="32"/>
      <c r="B268" s="194" t="s">
        <v>16</v>
      </c>
      <c r="C268" s="157">
        <f>C267+C266+C265+C264+C262+C261+120</f>
        <v>820</v>
      </c>
      <c r="D268" s="157">
        <f>D267+D266+D265+D264+D262+D261+120</f>
        <v>940</v>
      </c>
      <c r="E268" s="157">
        <f t="shared" ref="E268:L268" si="15">SUM(E261:E267)</f>
        <v>23.5</v>
      </c>
      <c r="F268" s="157">
        <f t="shared" si="15"/>
        <v>25.571000000000002</v>
      </c>
      <c r="G268" s="157">
        <f t="shared" si="15"/>
        <v>24.34</v>
      </c>
      <c r="H268" s="157">
        <f t="shared" si="15"/>
        <v>26.349999999999998</v>
      </c>
      <c r="I268" s="157">
        <f t="shared" si="15"/>
        <v>112.02999999999999</v>
      </c>
      <c r="J268" s="157">
        <f t="shared" si="15"/>
        <v>121.01</v>
      </c>
      <c r="K268" s="157">
        <f t="shared" si="15"/>
        <v>761.05</v>
      </c>
      <c r="L268" s="157">
        <f t="shared" si="15"/>
        <v>823.41</v>
      </c>
    </row>
    <row r="269" spans="1:12">
      <c r="A269" s="187"/>
      <c r="B269" s="159" t="s">
        <v>93</v>
      </c>
      <c r="C269" s="160">
        <v>700</v>
      </c>
      <c r="D269" s="160">
        <v>800</v>
      </c>
      <c r="E269" s="161" t="s">
        <v>94</v>
      </c>
      <c r="F269" s="162" t="s">
        <v>95</v>
      </c>
      <c r="G269" s="163" t="s">
        <v>96</v>
      </c>
      <c r="H269" s="162" t="s">
        <v>97</v>
      </c>
      <c r="I269" s="163" t="s">
        <v>98</v>
      </c>
      <c r="J269" s="162" t="s">
        <v>99</v>
      </c>
      <c r="K269" s="164" t="s">
        <v>100</v>
      </c>
      <c r="L269" s="165" t="s">
        <v>101</v>
      </c>
    </row>
    <row r="270" spans="1:12">
      <c r="A270" s="16"/>
      <c r="B270" s="116"/>
      <c r="C270" s="16"/>
      <c r="D270" s="16"/>
      <c r="E270" s="67"/>
      <c r="F270" s="67"/>
      <c r="G270" s="67"/>
      <c r="H270" s="67"/>
      <c r="I270" s="67"/>
      <c r="J270" s="67"/>
      <c r="K270" s="67"/>
      <c r="L270" s="67"/>
    </row>
    <row r="271" spans="1:12">
      <c r="A271" s="16"/>
      <c r="B271" s="116"/>
      <c r="C271" s="16"/>
      <c r="D271" s="16"/>
      <c r="E271" s="67"/>
      <c r="F271" s="67"/>
      <c r="G271" s="67"/>
      <c r="H271" s="67"/>
      <c r="I271" s="67"/>
      <c r="J271" s="67"/>
      <c r="K271" s="67"/>
      <c r="L271" s="67"/>
    </row>
    <row r="272" spans="1:12">
      <c r="B272" s="26" t="s">
        <v>0</v>
      </c>
      <c r="C272" s="126"/>
      <c r="D272" s="16"/>
      <c r="E272" s="16"/>
      <c r="F272" s="67"/>
      <c r="G272" s="67"/>
      <c r="H272" s="67"/>
      <c r="I272" s="127" t="s">
        <v>1</v>
      </c>
      <c r="J272" s="127"/>
      <c r="K272" s="127"/>
      <c r="L272" s="67"/>
    </row>
    <row r="273" spans="1:12">
      <c r="B273" s="26" t="s">
        <v>2</v>
      </c>
      <c r="C273" s="126"/>
      <c r="D273" s="16"/>
      <c r="E273" s="16"/>
      <c r="F273" s="67"/>
      <c r="G273" s="67"/>
      <c r="H273" s="67"/>
      <c r="I273" s="127" t="s">
        <v>74</v>
      </c>
      <c r="J273" s="127"/>
      <c r="K273" s="127"/>
      <c r="L273" s="128"/>
    </row>
    <row r="274" spans="1:12">
      <c r="B274" s="68" t="s">
        <v>3</v>
      </c>
      <c r="C274" s="129"/>
      <c r="D274" s="16"/>
      <c r="E274" s="16"/>
      <c r="F274" s="67"/>
      <c r="G274" s="67"/>
      <c r="H274" s="67"/>
      <c r="I274" s="127" t="s">
        <v>75</v>
      </c>
      <c r="J274" s="127"/>
      <c r="K274" s="127"/>
      <c r="L274" s="128"/>
    </row>
    <row r="275" spans="1:12">
      <c r="B275" s="68"/>
      <c r="C275" s="129"/>
      <c r="D275" s="16"/>
      <c r="E275" s="16"/>
      <c r="F275" s="67"/>
      <c r="G275" s="67"/>
      <c r="H275" s="67"/>
      <c r="I275" s="127"/>
      <c r="J275" s="127"/>
      <c r="K275" s="127"/>
      <c r="L275" s="128"/>
    </row>
    <row r="276" spans="1:12">
      <c r="A276" s="16"/>
      <c r="B276" s="17"/>
      <c r="C276" s="105"/>
      <c r="D276" s="105"/>
      <c r="E276" s="67"/>
      <c r="F276" s="67"/>
      <c r="G276" s="67"/>
      <c r="H276" s="67"/>
      <c r="I276" s="67"/>
      <c r="J276" s="67"/>
      <c r="K276" s="67"/>
      <c r="L276" s="67"/>
    </row>
    <row r="277" spans="1:12">
      <c r="A277" s="277" t="s">
        <v>33</v>
      </c>
      <c r="B277" s="277"/>
      <c r="C277" s="277"/>
      <c r="D277" s="277"/>
      <c r="E277" s="277"/>
      <c r="F277" s="277"/>
      <c r="G277" s="277"/>
      <c r="H277" s="277"/>
      <c r="I277" s="277"/>
      <c r="J277" s="277"/>
      <c r="K277" s="277"/>
      <c r="L277" s="277"/>
    </row>
    <row r="278" spans="1:12">
      <c r="A278" s="73" t="s">
        <v>5</v>
      </c>
      <c r="B278" s="101" t="s">
        <v>6</v>
      </c>
      <c r="C278" s="266" t="s">
        <v>7</v>
      </c>
      <c r="D278" s="267"/>
      <c r="E278" s="270" t="s">
        <v>8</v>
      </c>
      <c r="F278" s="271"/>
      <c r="G278" s="271"/>
      <c r="H278" s="271"/>
      <c r="I278" s="271"/>
      <c r="J278" s="267"/>
      <c r="K278" s="272" t="s">
        <v>9</v>
      </c>
      <c r="L278" s="273"/>
    </row>
    <row r="279" spans="1:12">
      <c r="A279" s="75" t="s">
        <v>10</v>
      </c>
      <c r="B279" s="102"/>
      <c r="C279" s="268"/>
      <c r="D279" s="269"/>
      <c r="E279" s="272" t="s">
        <v>11</v>
      </c>
      <c r="F279" s="273"/>
      <c r="G279" s="272" t="s">
        <v>12</v>
      </c>
      <c r="H279" s="274"/>
      <c r="I279" s="275" t="s">
        <v>13</v>
      </c>
      <c r="J279" s="276"/>
      <c r="K279" s="275" t="s">
        <v>14</v>
      </c>
      <c r="L279" s="276"/>
    </row>
    <row r="280" spans="1:12" ht="30">
      <c r="A280" s="77">
        <v>1</v>
      </c>
      <c r="B280" s="54">
        <v>2</v>
      </c>
      <c r="C280" s="259" t="s">
        <v>149</v>
      </c>
      <c r="D280" s="259" t="s">
        <v>150</v>
      </c>
      <c r="E280" s="259" t="s">
        <v>149</v>
      </c>
      <c r="F280" s="259" t="s">
        <v>150</v>
      </c>
      <c r="G280" s="259" t="s">
        <v>149</v>
      </c>
      <c r="H280" s="259" t="s">
        <v>150</v>
      </c>
      <c r="I280" s="259" t="s">
        <v>149</v>
      </c>
      <c r="J280" s="259" t="s">
        <v>150</v>
      </c>
      <c r="K280" s="259" t="s">
        <v>149</v>
      </c>
      <c r="L280" s="259" t="s">
        <v>150</v>
      </c>
    </row>
    <row r="281" spans="1:12">
      <c r="A281" s="78"/>
      <c r="B281" s="80" t="s">
        <v>80</v>
      </c>
      <c r="C281" s="136"/>
      <c r="D281" s="78"/>
      <c r="E281" s="78"/>
      <c r="F281" s="78"/>
      <c r="G281" s="78"/>
      <c r="H281" s="78"/>
      <c r="I281" s="78"/>
      <c r="J281" s="78"/>
      <c r="K281" s="78"/>
      <c r="L281" s="78"/>
    </row>
    <row r="282" spans="1:12">
      <c r="C282" s="26"/>
      <c r="D282" s="26"/>
      <c r="E282" s="26"/>
      <c r="F282" s="265" t="s">
        <v>15</v>
      </c>
      <c r="G282" s="265"/>
      <c r="H282" s="265"/>
      <c r="I282" s="79"/>
      <c r="J282" s="79"/>
      <c r="K282" s="79"/>
      <c r="L282" s="78"/>
    </row>
    <row r="283" spans="1:12">
      <c r="A283" s="58" t="s">
        <v>40</v>
      </c>
      <c r="B283" s="59" t="s">
        <v>56</v>
      </c>
      <c r="C283" s="34">
        <v>60</v>
      </c>
      <c r="D283" s="34">
        <v>100</v>
      </c>
      <c r="E283" s="6">
        <v>0.66</v>
      </c>
      <c r="F283" s="6">
        <v>1.1000000000000001</v>
      </c>
      <c r="G283" s="6">
        <v>0.12</v>
      </c>
      <c r="H283" s="6">
        <v>0.2</v>
      </c>
      <c r="I283" s="6">
        <v>2.16</v>
      </c>
      <c r="J283" s="6">
        <v>2.8</v>
      </c>
      <c r="K283" s="6">
        <v>13.2</v>
      </c>
      <c r="L283" s="6">
        <v>22</v>
      </c>
    </row>
    <row r="284" spans="1:12">
      <c r="A284" s="35" t="s">
        <v>65</v>
      </c>
      <c r="B284" s="43" t="s">
        <v>66</v>
      </c>
      <c r="C284" s="44">
        <v>200</v>
      </c>
      <c r="D284" s="44">
        <v>250</v>
      </c>
      <c r="E284" s="35">
        <v>15.39</v>
      </c>
      <c r="F284" s="35">
        <v>19.23</v>
      </c>
      <c r="G284" s="35">
        <v>16.8</v>
      </c>
      <c r="H284" s="35">
        <v>21</v>
      </c>
      <c r="I284" s="35">
        <v>35.619999999999997</v>
      </c>
      <c r="J284" s="35">
        <v>44.52</v>
      </c>
      <c r="K284" s="6">
        <v>355.24</v>
      </c>
      <c r="L284" s="35">
        <v>444</v>
      </c>
    </row>
    <row r="285" spans="1:12">
      <c r="A285" s="241" t="s">
        <v>35</v>
      </c>
      <c r="B285" s="242" t="s">
        <v>54</v>
      </c>
      <c r="C285" s="6">
        <v>40</v>
      </c>
      <c r="D285" s="6">
        <v>50</v>
      </c>
      <c r="E285" s="35">
        <v>3.16</v>
      </c>
      <c r="F285" s="35">
        <v>3.95</v>
      </c>
      <c r="G285" s="35">
        <v>0.4</v>
      </c>
      <c r="H285" s="35">
        <v>0.5</v>
      </c>
      <c r="I285" s="35">
        <v>19.32</v>
      </c>
      <c r="J285" s="35">
        <v>24.15</v>
      </c>
      <c r="K285" s="6">
        <v>93.52</v>
      </c>
      <c r="L285" s="35">
        <v>116.9</v>
      </c>
    </row>
    <row r="286" spans="1:12">
      <c r="A286" s="5" t="s">
        <v>58</v>
      </c>
      <c r="B286" s="25" t="s">
        <v>59</v>
      </c>
      <c r="C286" s="38">
        <v>200</v>
      </c>
      <c r="D286" s="38">
        <v>200</v>
      </c>
      <c r="E286" s="5">
        <v>0.2</v>
      </c>
      <c r="F286" s="5">
        <v>0.2</v>
      </c>
      <c r="G286" s="5">
        <v>0</v>
      </c>
      <c r="H286" s="5">
        <v>0</v>
      </c>
      <c r="I286" s="5">
        <v>10.38</v>
      </c>
      <c r="J286" s="5">
        <v>10.38</v>
      </c>
      <c r="K286" s="5">
        <v>42.32</v>
      </c>
      <c r="L286" s="5">
        <v>42.32</v>
      </c>
    </row>
    <row r="287" spans="1:12">
      <c r="A287" s="6"/>
      <c r="B287" s="87" t="s">
        <v>16</v>
      </c>
      <c r="C287" s="106">
        <f>SUM(C283:C286)</f>
        <v>500</v>
      </c>
      <c r="D287" s="106">
        <f>SUM(D283:D286)</f>
        <v>600</v>
      </c>
      <c r="E287" s="106">
        <f>SUM(E283:E286)</f>
        <v>19.41</v>
      </c>
      <c r="F287" s="106">
        <f t="shared" ref="F287:J287" si="16">SUM(F283:F286)</f>
        <v>24.48</v>
      </c>
      <c r="G287" s="106">
        <f t="shared" si="16"/>
        <v>17.32</v>
      </c>
      <c r="H287" s="106">
        <f t="shared" si="16"/>
        <v>21.7</v>
      </c>
      <c r="I287" s="106">
        <f t="shared" si="16"/>
        <v>67.48</v>
      </c>
      <c r="J287" s="106">
        <f t="shared" si="16"/>
        <v>81.849999999999994</v>
      </c>
      <c r="K287" s="106">
        <f>SUM(K283:K286)</f>
        <v>504.28</v>
      </c>
      <c r="L287" s="106">
        <f>SUM(L283:L286)</f>
        <v>625.22</v>
      </c>
    </row>
    <row r="288" spans="1:12">
      <c r="A288" s="89"/>
      <c r="B288" s="107"/>
      <c r="C288" s="90"/>
      <c r="D288" s="90"/>
      <c r="E288" s="90"/>
      <c r="F288" s="90"/>
      <c r="G288" s="90"/>
      <c r="H288" s="90"/>
      <c r="I288" s="90"/>
      <c r="J288" s="90"/>
      <c r="K288" s="90"/>
      <c r="L288" s="90"/>
    </row>
    <row r="289" spans="1:12">
      <c r="A289" s="16"/>
      <c r="B289" s="91" t="s">
        <v>73</v>
      </c>
      <c r="C289" s="92">
        <v>500</v>
      </c>
      <c r="D289" s="92">
        <v>550</v>
      </c>
      <c r="E289" s="108" t="s">
        <v>17</v>
      </c>
      <c r="F289" s="94" t="s">
        <v>18</v>
      </c>
      <c r="G289" s="93" t="s">
        <v>19</v>
      </c>
      <c r="H289" s="94" t="s">
        <v>20</v>
      </c>
      <c r="I289" s="108" t="s">
        <v>21</v>
      </c>
      <c r="J289" s="94" t="s">
        <v>22</v>
      </c>
      <c r="K289" s="109" t="s">
        <v>23</v>
      </c>
      <c r="L289" s="94" t="s">
        <v>24</v>
      </c>
    </row>
    <row r="290" spans="1:12">
      <c r="A290" s="16"/>
      <c r="B290" s="96"/>
      <c r="C290" s="92"/>
      <c r="D290" s="92"/>
      <c r="E290" s="97"/>
      <c r="F290" s="98"/>
      <c r="G290" s="97"/>
      <c r="H290" s="98"/>
      <c r="I290" s="97"/>
      <c r="J290" s="98"/>
      <c r="K290" s="99"/>
      <c r="L290" s="98"/>
    </row>
    <row r="291" spans="1:12" ht="15.75">
      <c r="A291" s="143"/>
      <c r="B291" s="144"/>
      <c r="C291" s="145"/>
      <c r="D291" s="145"/>
      <c r="E291" s="146"/>
      <c r="F291" s="168"/>
      <c r="G291" s="166" t="s">
        <v>148</v>
      </c>
      <c r="H291" s="147"/>
      <c r="I291" s="146"/>
      <c r="J291" s="147"/>
      <c r="K291" s="148"/>
      <c r="L291" s="147"/>
    </row>
    <row r="292" spans="1:12">
      <c r="A292" s="32" t="s">
        <v>63</v>
      </c>
      <c r="B292" s="42" t="s">
        <v>64</v>
      </c>
      <c r="C292" s="32">
        <v>60</v>
      </c>
      <c r="D292" s="32">
        <v>100</v>
      </c>
      <c r="E292" s="32">
        <v>1.7</v>
      </c>
      <c r="F292" s="32">
        <v>2.83</v>
      </c>
      <c r="G292" s="32">
        <v>0.1</v>
      </c>
      <c r="H292" s="32">
        <v>0.16</v>
      </c>
      <c r="I292" s="32">
        <v>3.5</v>
      </c>
      <c r="J292" s="32">
        <v>5.8</v>
      </c>
      <c r="K292" s="32">
        <v>22.1</v>
      </c>
      <c r="L292" s="32">
        <v>36.83</v>
      </c>
    </row>
    <row r="293" spans="1:12">
      <c r="A293" s="149" t="s">
        <v>89</v>
      </c>
      <c r="B293" s="36" t="s">
        <v>90</v>
      </c>
      <c r="C293" s="150">
        <v>200</v>
      </c>
      <c r="D293" s="150">
        <v>250</v>
      </c>
      <c r="E293" s="150">
        <v>1.66</v>
      </c>
      <c r="F293" s="150">
        <v>2.02</v>
      </c>
      <c r="G293" s="150">
        <v>5.52</v>
      </c>
      <c r="H293" s="150">
        <v>6.9</v>
      </c>
      <c r="I293" s="150">
        <v>14.2</v>
      </c>
      <c r="J293" s="150">
        <v>18.670000000000002</v>
      </c>
      <c r="K293" s="150">
        <v>113.12</v>
      </c>
      <c r="L293" s="150">
        <v>144.86000000000001</v>
      </c>
    </row>
    <row r="294" spans="1:12" ht="28.5" customHeight="1">
      <c r="A294" s="190" t="s">
        <v>159</v>
      </c>
      <c r="B294" s="39" t="s">
        <v>154</v>
      </c>
      <c r="C294" s="191" t="s">
        <v>67</v>
      </c>
      <c r="D294" s="192" t="s">
        <v>67</v>
      </c>
      <c r="E294" s="193">
        <v>13.55</v>
      </c>
      <c r="F294" s="41">
        <v>13.55</v>
      </c>
      <c r="G294" s="41">
        <v>14.06</v>
      </c>
      <c r="H294" s="41">
        <v>14.06</v>
      </c>
      <c r="I294" s="41">
        <v>6.9</v>
      </c>
      <c r="J294" s="41">
        <v>6.9</v>
      </c>
      <c r="K294" s="41">
        <v>208.34</v>
      </c>
      <c r="L294" s="41">
        <v>208.34</v>
      </c>
    </row>
    <row r="295" spans="1:12">
      <c r="A295" s="113" t="s">
        <v>125</v>
      </c>
      <c r="B295" s="114" t="s">
        <v>126</v>
      </c>
      <c r="C295" s="113">
        <v>150</v>
      </c>
      <c r="D295" s="113">
        <v>180</v>
      </c>
      <c r="E295" s="113">
        <v>3.03</v>
      </c>
      <c r="F295" s="113">
        <v>3.63</v>
      </c>
      <c r="G295" s="113">
        <v>5.94</v>
      </c>
      <c r="H295" s="113">
        <v>7.12</v>
      </c>
      <c r="I295" s="113">
        <v>20.98</v>
      </c>
      <c r="J295" s="113">
        <v>25.18</v>
      </c>
      <c r="K295" s="115">
        <v>157.5</v>
      </c>
      <c r="L295" s="5">
        <v>189</v>
      </c>
    </row>
    <row r="296" spans="1:12">
      <c r="A296" s="47" t="s">
        <v>104</v>
      </c>
      <c r="B296" s="171" t="s">
        <v>105</v>
      </c>
      <c r="C296" s="50">
        <v>200</v>
      </c>
      <c r="D296" s="50">
        <v>200</v>
      </c>
      <c r="E296" s="50">
        <v>0.16</v>
      </c>
      <c r="F296" s="50">
        <v>0.16</v>
      </c>
      <c r="G296" s="50">
        <v>0.16</v>
      </c>
      <c r="H296" s="50">
        <v>0.16</v>
      </c>
      <c r="I296" s="50">
        <v>27.88</v>
      </c>
      <c r="J296" s="50">
        <v>27.88</v>
      </c>
      <c r="K296" s="50">
        <v>114.6</v>
      </c>
      <c r="L296" s="51">
        <v>114.6</v>
      </c>
    </row>
    <row r="297" spans="1:12">
      <c r="A297" s="137" t="s">
        <v>106</v>
      </c>
      <c r="B297" s="152" t="s">
        <v>54</v>
      </c>
      <c r="C297" s="153">
        <v>40</v>
      </c>
      <c r="D297" s="153">
        <v>40</v>
      </c>
      <c r="E297" s="35">
        <v>3.16</v>
      </c>
      <c r="F297" s="35">
        <v>3.16</v>
      </c>
      <c r="G297" s="35">
        <v>0.4</v>
      </c>
      <c r="H297" s="35">
        <v>0.4</v>
      </c>
      <c r="I297" s="35">
        <v>19.32</v>
      </c>
      <c r="J297" s="35">
        <v>19.32</v>
      </c>
      <c r="K297" s="35">
        <v>93.52</v>
      </c>
      <c r="L297" s="35">
        <v>93.52</v>
      </c>
    </row>
    <row r="298" spans="1:12">
      <c r="A298" s="137" t="s">
        <v>91</v>
      </c>
      <c r="B298" s="152" t="s">
        <v>92</v>
      </c>
      <c r="C298" s="50">
        <v>50</v>
      </c>
      <c r="D298" s="155">
        <v>50</v>
      </c>
      <c r="E298" s="35">
        <v>2.8</v>
      </c>
      <c r="F298" s="35">
        <v>2.8</v>
      </c>
      <c r="G298" s="35">
        <v>0.55000000000000004</v>
      </c>
      <c r="H298" s="35">
        <v>0.55000000000000004</v>
      </c>
      <c r="I298" s="35">
        <v>24.7</v>
      </c>
      <c r="J298" s="35">
        <v>24.7</v>
      </c>
      <c r="K298" s="35">
        <v>114.95</v>
      </c>
      <c r="L298" s="35">
        <v>114.95</v>
      </c>
    </row>
    <row r="299" spans="1:12">
      <c r="A299" s="35"/>
      <c r="B299" s="176" t="s">
        <v>16</v>
      </c>
      <c r="C299" s="177">
        <f>C292+C293+C295+C296+C297+C298+120</f>
        <v>820</v>
      </c>
      <c r="D299" s="177">
        <f>D292+D293+D295+D296+D297+D298+120</f>
        <v>940</v>
      </c>
      <c r="E299" s="178">
        <f>SUM(E292:E298)</f>
        <v>26.060000000000002</v>
      </c>
      <c r="F299" s="178">
        <f t="shared" ref="F299:L299" si="17">SUM(F292:F298)</f>
        <v>28.15</v>
      </c>
      <c r="G299" s="178">
        <f t="shared" si="17"/>
        <v>26.73</v>
      </c>
      <c r="H299" s="178">
        <f t="shared" si="17"/>
        <v>29.35</v>
      </c>
      <c r="I299" s="178">
        <f t="shared" si="17"/>
        <v>117.48</v>
      </c>
      <c r="J299" s="178">
        <f t="shared" si="17"/>
        <v>128.44999999999999</v>
      </c>
      <c r="K299" s="178">
        <f t="shared" si="17"/>
        <v>824.13</v>
      </c>
      <c r="L299" s="178">
        <f t="shared" si="17"/>
        <v>902.1</v>
      </c>
    </row>
    <row r="300" spans="1:12">
      <c r="A300" s="179"/>
      <c r="B300" s="159" t="s">
        <v>93</v>
      </c>
      <c r="C300" s="160">
        <v>700</v>
      </c>
      <c r="D300" s="160">
        <v>800</v>
      </c>
      <c r="E300" s="161" t="s">
        <v>94</v>
      </c>
      <c r="F300" s="162" t="s">
        <v>95</v>
      </c>
      <c r="G300" s="163" t="s">
        <v>96</v>
      </c>
      <c r="H300" s="162" t="s">
        <v>97</v>
      </c>
      <c r="I300" s="163" t="s">
        <v>98</v>
      </c>
      <c r="J300" s="162" t="s">
        <v>99</v>
      </c>
      <c r="K300" s="164" t="s">
        <v>100</v>
      </c>
      <c r="L300" s="165" t="s">
        <v>101</v>
      </c>
    </row>
    <row r="301" spans="1:12">
      <c r="A301" s="16"/>
      <c r="B301" s="96"/>
      <c r="C301" s="92"/>
      <c r="D301" s="92"/>
      <c r="E301" s="97"/>
      <c r="F301" s="98"/>
      <c r="G301" s="97"/>
      <c r="H301" s="98"/>
      <c r="I301" s="97"/>
      <c r="J301" s="98"/>
      <c r="K301" s="99"/>
      <c r="L301" s="98"/>
    </row>
    <row r="302" spans="1:12">
      <c r="A302" s="16"/>
      <c r="B302" s="100"/>
      <c r="C302" s="16"/>
      <c r="D302" s="16"/>
      <c r="E302" s="98"/>
      <c r="F302" s="98"/>
      <c r="G302" s="98"/>
      <c r="H302" s="98"/>
      <c r="I302" s="98"/>
      <c r="J302" s="98"/>
      <c r="K302" s="98"/>
      <c r="L302" s="98"/>
    </row>
    <row r="303" spans="1:12">
      <c r="B303" s="26" t="s">
        <v>0</v>
      </c>
      <c r="C303" s="126"/>
      <c r="D303" s="16"/>
      <c r="E303" s="16"/>
      <c r="F303" s="67"/>
      <c r="G303" s="67"/>
      <c r="H303" s="67"/>
      <c r="I303" s="127" t="s">
        <v>1</v>
      </c>
      <c r="J303" s="127"/>
      <c r="K303" s="127"/>
      <c r="L303" s="67"/>
    </row>
    <row r="304" spans="1:12">
      <c r="B304" s="26" t="s">
        <v>2</v>
      </c>
      <c r="C304" s="126"/>
      <c r="D304" s="16"/>
      <c r="E304" s="16"/>
      <c r="F304" s="67"/>
      <c r="G304" s="67"/>
      <c r="H304" s="67"/>
      <c r="I304" s="127" t="s">
        <v>74</v>
      </c>
      <c r="J304" s="127"/>
      <c r="K304" s="127"/>
      <c r="L304" s="128"/>
    </row>
    <row r="305" spans="1:12">
      <c r="B305" s="68" t="s">
        <v>3</v>
      </c>
      <c r="C305" s="129"/>
      <c r="D305" s="16"/>
      <c r="E305" s="16"/>
      <c r="F305" s="67"/>
      <c r="G305" s="67"/>
      <c r="H305" s="67"/>
      <c r="I305" s="127" t="s">
        <v>75</v>
      </c>
      <c r="J305" s="127"/>
      <c r="K305" s="127"/>
      <c r="L305" s="128"/>
    </row>
    <row r="306" spans="1:12">
      <c r="A306" s="16"/>
      <c r="B306" s="17"/>
      <c r="C306" s="16"/>
      <c r="D306" s="16"/>
      <c r="E306" s="67"/>
      <c r="F306" s="67"/>
      <c r="G306" s="67"/>
      <c r="H306" s="67"/>
      <c r="I306" s="67"/>
      <c r="J306" s="67"/>
      <c r="K306" s="67"/>
      <c r="L306" s="67"/>
    </row>
    <row r="307" spans="1:12">
      <c r="A307" s="16"/>
      <c r="B307" s="17"/>
      <c r="C307" s="105"/>
      <c r="D307" s="105"/>
      <c r="E307" s="67"/>
      <c r="F307" s="67"/>
      <c r="G307" s="67"/>
      <c r="H307" s="67"/>
      <c r="I307" s="67"/>
      <c r="J307" s="67"/>
      <c r="K307" s="67"/>
      <c r="L307" s="67"/>
    </row>
    <row r="308" spans="1:12">
      <c r="A308" s="277" t="s">
        <v>30</v>
      </c>
      <c r="B308" s="277"/>
      <c r="C308" s="277"/>
      <c r="D308" s="277"/>
      <c r="E308" s="277"/>
      <c r="F308" s="277"/>
      <c r="G308" s="277"/>
      <c r="H308" s="277"/>
      <c r="I308" s="277"/>
      <c r="J308" s="277"/>
      <c r="K308" s="277"/>
      <c r="L308" s="277"/>
    </row>
    <row r="309" spans="1:12">
      <c r="A309" s="16"/>
      <c r="B309" s="17"/>
      <c r="C309" s="105"/>
      <c r="D309" s="105"/>
      <c r="E309" s="67"/>
      <c r="F309" s="67"/>
      <c r="G309" s="67"/>
      <c r="H309" s="67"/>
      <c r="I309" s="67"/>
      <c r="J309" s="67"/>
      <c r="K309" s="67"/>
      <c r="L309" s="67"/>
    </row>
    <row r="310" spans="1:12">
      <c r="A310" s="73" t="s">
        <v>5</v>
      </c>
      <c r="B310" s="101" t="s">
        <v>6</v>
      </c>
      <c r="C310" s="266" t="s">
        <v>7</v>
      </c>
      <c r="D310" s="267"/>
      <c r="E310" s="270" t="s">
        <v>8</v>
      </c>
      <c r="F310" s="271"/>
      <c r="G310" s="271"/>
      <c r="H310" s="271"/>
      <c r="I310" s="271"/>
      <c r="J310" s="267"/>
      <c r="K310" s="272" t="s">
        <v>9</v>
      </c>
      <c r="L310" s="273"/>
    </row>
    <row r="311" spans="1:12">
      <c r="A311" s="75" t="s">
        <v>10</v>
      </c>
      <c r="B311" s="102"/>
      <c r="C311" s="268"/>
      <c r="D311" s="269"/>
      <c r="E311" s="272" t="s">
        <v>11</v>
      </c>
      <c r="F311" s="273"/>
      <c r="G311" s="272" t="s">
        <v>12</v>
      </c>
      <c r="H311" s="274"/>
      <c r="I311" s="275" t="s">
        <v>13</v>
      </c>
      <c r="J311" s="276"/>
      <c r="K311" s="275" t="s">
        <v>14</v>
      </c>
      <c r="L311" s="276"/>
    </row>
    <row r="312" spans="1:12" ht="30">
      <c r="A312" s="77">
        <v>1</v>
      </c>
      <c r="B312" s="54">
        <v>2</v>
      </c>
      <c r="C312" s="259" t="s">
        <v>149</v>
      </c>
      <c r="D312" s="259" t="s">
        <v>150</v>
      </c>
      <c r="E312" s="259" t="s">
        <v>149</v>
      </c>
      <c r="F312" s="259" t="s">
        <v>150</v>
      </c>
      <c r="G312" s="259" t="s">
        <v>149</v>
      </c>
      <c r="H312" s="259" t="s">
        <v>150</v>
      </c>
      <c r="I312" s="259" t="s">
        <v>149</v>
      </c>
      <c r="J312" s="259" t="s">
        <v>150</v>
      </c>
      <c r="K312" s="259" t="s">
        <v>149</v>
      </c>
      <c r="L312" s="259" t="s">
        <v>150</v>
      </c>
    </row>
    <row r="313" spans="1:12">
      <c r="A313" s="78"/>
      <c r="B313" s="80" t="s">
        <v>79</v>
      </c>
      <c r="C313" s="136"/>
      <c r="D313" s="78"/>
      <c r="E313" s="78"/>
      <c r="F313" s="78"/>
      <c r="G313" s="78"/>
      <c r="H313" s="78"/>
      <c r="I313" s="78"/>
      <c r="J313" s="78"/>
      <c r="K313" s="78"/>
      <c r="L313" s="78"/>
    </row>
    <row r="314" spans="1:12">
      <c r="C314" s="26"/>
      <c r="D314" s="26"/>
      <c r="E314" s="26"/>
      <c r="F314" s="265" t="s">
        <v>15</v>
      </c>
      <c r="G314" s="265"/>
      <c r="H314" s="265"/>
      <c r="I314" s="79"/>
      <c r="J314" s="79"/>
      <c r="K314" s="79"/>
      <c r="L314" s="78"/>
    </row>
    <row r="315" spans="1:12" ht="30">
      <c r="A315" s="3" t="s">
        <v>68</v>
      </c>
      <c r="B315" s="4" t="s">
        <v>69</v>
      </c>
      <c r="C315" s="41">
        <v>200</v>
      </c>
      <c r="D315" s="41">
        <v>250</v>
      </c>
      <c r="E315" s="6">
        <v>9</v>
      </c>
      <c r="F315" s="6">
        <v>11.25</v>
      </c>
      <c r="G315" s="6">
        <v>11.18</v>
      </c>
      <c r="H315" s="6">
        <v>13.97</v>
      </c>
      <c r="I315" s="6">
        <v>24.1</v>
      </c>
      <c r="J315" s="6">
        <v>30.13</v>
      </c>
      <c r="K315" s="6">
        <v>233.65</v>
      </c>
      <c r="L315" s="6">
        <v>291.25</v>
      </c>
    </row>
    <row r="316" spans="1:12">
      <c r="A316" s="250" t="s">
        <v>37</v>
      </c>
      <c r="B316" s="251" t="s">
        <v>38</v>
      </c>
      <c r="C316" s="81">
        <v>70</v>
      </c>
      <c r="D316" s="81">
        <v>70</v>
      </c>
      <c r="E316" s="84">
        <v>3.15</v>
      </c>
      <c r="F316" s="84">
        <v>3.15</v>
      </c>
      <c r="G316" s="84">
        <v>3.68</v>
      </c>
      <c r="H316" s="84">
        <v>3.68</v>
      </c>
      <c r="I316" s="84">
        <v>21.95</v>
      </c>
      <c r="J316" s="84">
        <v>21.95</v>
      </c>
      <c r="K316" s="84">
        <v>133.52000000000001</v>
      </c>
      <c r="L316" s="84">
        <v>133.52000000000001</v>
      </c>
    </row>
    <row r="317" spans="1:12">
      <c r="A317" s="241" t="s">
        <v>36</v>
      </c>
      <c r="B317" s="242" t="s">
        <v>135</v>
      </c>
      <c r="C317" s="6">
        <v>100</v>
      </c>
      <c r="D317" s="6">
        <v>100</v>
      </c>
      <c r="E317" s="7">
        <v>0.4</v>
      </c>
      <c r="F317" s="7">
        <v>0.4</v>
      </c>
      <c r="G317" s="7">
        <v>0.4</v>
      </c>
      <c r="H317" s="7">
        <v>0.7</v>
      </c>
      <c r="I317" s="7">
        <v>9.8000000000000007</v>
      </c>
      <c r="J317" s="7">
        <v>9.8000000000000007</v>
      </c>
      <c r="K317" s="7">
        <v>47</v>
      </c>
      <c r="L317" s="7">
        <v>47</v>
      </c>
    </row>
    <row r="318" spans="1:12">
      <c r="A318" s="151" t="s">
        <v>140</v>
      </c>
      <c r="B318" s="257" t="s">
        <v>134</v>
      </c>
      <c r="C318" s="5">
        <v>200</v>
      </c>
      <c r="D318" s="5">
        <v>200</v>
      </c>
      <c r="E318" s="5">
        <v>0.16</v>
      </c>
      <c r="F318" s="5">
        <v>0.16</v>
      </c>
      <c r="G318" s="5">
        <v>0.08</v>
      </c>
      <c r="H318" s="5">
        <v>0.08</v>
      </c>
      <c r="I318" s="5">
        <v>7.18</v>
      </c>
      <c r="J318" s="5">
        <v>7.18</v>
      </c>
      <c r="K318" s="5">
        <v>30.08</v>
      </c>
      <c r="L318" s="5">
        <v>30.08</v>
      </c>
    </row>
    <row r="319" spans="1:12">
      <c r="A319" s="241" t="s">
        <v>35</v>
      </c>
      <c r="B319" s="242" t="s">
        <v>54</v>
      </c>
      <c r="C319" s="6">
        <v>30</v>
      </c>
      <c r="D319" s="6">
        <v>50</v>
      </c>
      <c r="E319" s="35">
        <v>2.37</v>
      </c>
      <c r="F319" s="35">
        <v>3.95</v>
      </c>
      <c r="G319" s="35">
        <v>0.3</v>
      </c>
      <c r="H319" s="35">
        <v>0.5</v>
      </c>
      <c r="I319" s="35">
        <v>14.49</v>
      </c>
      <c r="J319" s="35">
        <v>24.15</v>
      </c>
      <c r="K319" s="6">
        <v>70.14</v>
      </c>
      <c r="L319" s="35">
        <v>116.9</v>
      </c>
    </row>
    <row r="320" spans="1:12">
      <c r="A320" s="5"/>
      <c r="B320" s="87" t="s">
        <v>16</v>
      </c>
      <c r="C320" s="117">
        <f t="shared" ref="C320:L320" si="18">SUM(C315:C319)</f>
        <v>600</v>
      </c>
      <c r="D320" s="117">
        <f t="shared" si="18"/>
        <v>670</v>
      </c>
      <c r="E320" s="88">
        <f t="shared" si="18"/>
        <v>15.080000000000002</v>
      </c>
      <c r="F320" s="88">
        <f t="shared" si="18"/>
        <v>18.91</v>
      </c>
      <c r="G320" s="88">
        <f t="shared" si="18"/>
        <v>15.64</v>
      </c>
      <c r="H320" s="88">
        <f t="shared" si="18"/>
        <v>18.93</v>
      </c>
      <c r="I320" s="88">
        <f t="shared" si="18"/>
        <v>77.52</v>
      </c>
      <c r="J320" s="88">
        <f t="shared" si="18"/>
        <v>93.210000000000008</v>
      </c>
      <c r="K320" s="88">
        <f t="shared" si="18"/>
        <v>514.39</v>
      </c>
      <c r="L320" s="88">
        <f t="shared" si="18"/>
        <v>618.75</v>
      </c>
    </row>
    <row r="321" spans="1:12">
      <c r="A321" s="6"/>
      <c r="B321" s="139" t="s">
        <v>73</v>
      </c>
      <c r="C321" s="140">
        <v>500</v>
      </c>
      <c r="D321" s="140">
        <v>550</v>
      </c>
      <c r="E321" s="93" t="s">
        <v>17</v>
      </c>
      <c r="F321" s="94" t="s">
        <v>18</v>
      </c>
      <c r="G321" s="93" t="s">
        <v>19</v>
      </c>
      <c r="H321" s="94" t="s">
        <v>20</v>
      </c>
      <c r="I321" s="93" t="s">
        <v>21</v>
      </c>
      <c r="J321" s="94" t="s">
        <v>22</v>
      </c>
      <c r="K321" s="95" t="s">
        <v>23</v>
      </c>
      <c r="L321" s="94" t="s">
        <v>24</v>
      </c>
    </row>
    <row r="322" spans="1:12">
      <c r="A322" s="16"/>
      <c r="B322" s="96"/>
      <c r="C322" s="92"/>
      <c r="D322" s="92"/>
      <c r="E322" s="97"/>
      <c r="F322" s="98"/>
      <c r="G322" s="97"/>
      <c r="H322" s="98"/>
      <c r="I322" s="97"/>
      <c r="J322" s="98"/>
      <c r="K322" s="99"/>
      <c r="L322" s="98"/>
    </row>
    <row r="323" spans="1:12" ht="15.75">
      <c r="A323" s="196"/>
      <c r="B323" s="196"/>
      <c r="C323" s="197"/>
      <c r="D323" s="196"/>
      <c r="E323" s="198"/>
      <c r="F323" s="198"/>
      <c r="G323" s="166" t="s">
        <v>148</v>
      </c>
      <c r="H323" s="199"/>
      <c r="I323" s="199"/>
      <c r="J323" s="199"/>
      <c r="K323" s="199"/>
      <c r="L323" s="199"/>
    </row>
    <row r="324" spans="1:12">
      <c r="A324" s="58" t="s">
        <v>40</v>
      </c>
      <c r="B324" s="59" t="s">
        <v>56</v>
      </c>
      <c r="C324" s="34">
        <v>60</v>
      </c>
      <c r="D324" s="34">
        <v>100</v>
      </c>
      <c r="E324" s="6">
        <v>0.66</v>
      </c>
      <c r="F324" s="6">
        <v>1.1000000000000001</v>
      </c>
      <c r="G324" s="6">
        <v>0.12</v>
      </c>
      <c r="H324" s="6">
        <v>0.2</v>
      </c>
      <c r="I324" s="6">
        <v>2.16</v>
      </c>
      <c r="J324" s="6">
        <v>2.8</v>
      </c>
      <c r="K324" s="6">
        <v>13.2</v>
      </c>
      <c r="L324" s="6">
        <v>22</v>
      </c>
    </row>
    <row r="325" spans="1:12">
      <c r="A325" s="35" t="s">
        <v>107</v>
      </c>
      <c r="B325" s="184" t="s">
        <v>108</v>
      </c>
      <c r="C325" s="35">
        <v>200</v>
      </c>
      <c r="D325" s="35">
        <v>250</v>
      </c>
      <c r="E325" s="35">
        <v>1.92</v>
      </c>
      <c r="F325" s="35">
        <v>2.4</v>
      </c>
      <c r="G325" s="35">
        <v>5.14</v>
      </c>
      <c r="H325" s="35">
        <v>6.24</v>
      </c>
      <c r="I325" s="35">
        <v>6.24</v>
      </c>
      <c r="J325" s="35">
        <v>8.2200000000000006</v>
      </c>
      <c r="K325" s="35">
        <v>78.900000000000006</v>
      </c>
      <c r="L325" s="35">
        <v>98.64</v>
      </c>
    </row>
    <row r="326" spans="1:12">
      <c r="A326" s="3" t="s">
        <v>49</v>
      </c>
      <c r="B326" s="4" t="s">
        <v>70</v>
      </c>
      <c r="C326" s="81">
        <v>100</v>
      </c>
      <c r="D326" s="81">
        <v>100</v>
      </c>
      <c r="E326" s="84">
        <v>13.26</v>
      </c>
      <c r="F326" s="84">
        <v>13.26</v>
      </c>
      <c r="G326" s="84">
        <v>11.23</v>
      </c>
      <c r="H326" s="84">
        <v>11.23</v>
      </c>
      <c r="I326" s="84">
        <v>3.52</v>
      </c>
      <c r="J326" s="84">
        <v>3.52</v>
      </c>
      <c r="K326" s="84">
        <v>185</v>
      </c>
      <c r="L326" s="84">
        <v>185</v>
      </c>
    </row>
    <row r="327" spans="1:12">
      <c r="A327" s="47" t="s">
        <v>53</v>
      </c>
      <c r="B327" s="171" t="s">
        <v>143</v>
      </c>
      <c r="C327" s="50">
        <v>150</v>
      </c>
      <c r="D327" s="51">
        <v>180</v>
      </c>
      <c r="E327" s="50">
        <v>3.7</v>
      </c>
      <c r="F327" s="50">
        <v>4.43</v>
      </c>
      <c r="G327" s="50">
        <v>9.17</v>
      </c>
      <c r="H327" s="50">
        <v>10.98</v>
      </c>
      <c r="I327" s="50">
        <v>33.5</v>
      </c>
      <c r="J327" s="50">
        <v>40.200000000000003</v>
      </c>
      <c r="K327" s="50">
        <v>231.33</v>
      </c>
      <c r="L327" s="50">
        <v>277.33999999999997</v>
      </c>
    </row>
    <row r="328" spans="1:12">
      <c r="A328" s="47" t="s">
        <v>146</v>
      </c>
      <c r="B328" s="171" t="s">
        <v>147</v>
      </c>
      <c r="C328" s="50">
        <v>200</v>
      </c>
      <c r="D328" s="50">
        <v>200</v>
      </c>
      <c r="E328" s="50">
        <v>0.6</v>
      </c>
      <c r="F328" s="50">
        <v>0.6</v>
      </c>
      <c r="G328" s="50">
        <v>0.2</v>
      </c>
      <c r="H328" s="50">
        <v>0.2</v>
      </c>
      <c r="I328" s="50">
        <v>15.2</v>
      </c>
      <c r="J328" s="50">
        <v>15.2</v>
      </c>
      <c r="K328" s="50">
        <v>65.3</v>
      </c>
      <c r="L328" s="50">
        <v>65.2</v>
      </c>
    </row>
    <row r="329" spans="1:12">
      <c r="A329" s="137" t="s">
        <v>118</v>
      </c>
      <c r="B329" s="82" t="s">
        <v>119</v>
      </c>
      <c r="C329" s="153">
        <v>40</v>
      </c>
      <c r="D329" s="153">
        <v>40</v>
      </c>
      <c r="E329" s="35">
        <v>3.16</v>
      </c>
      <c r="F329" s="35">
        <v>3.16</v>
      </c>
      <c r="G329" s="35">
        <v>0.4</v>
      </c>
      <c r="H329" s="35">
        <v>0.4</v>
      </c>
      <c r="I329" s="35">
        <v>19.32</v>
      </c>
      <c r="J329" s="35">
        <v>19.32</v>
      </c>
      <c r="K329" s="35">
        <v>93.52</v>
      </c>
      <c r="L329" s="35">
        <v>93.52</v>
      </c>
    </row>
    <row r="330" spans="1:12">
      <c r="A330" s="137" t="s">
        <v>120</v>
      </c>
      <c r="B330" s="152" t="s">
        <v>92</v>
      </c>
      <c r="C330" s="50">
        <v>50</v>
      </c>
      <c r="D330" s="155">
        <v>50</v>
      </c>
      <c r="E330" s="35">
        <v>2.8</v>
      </c>
      <c r="F330" s="35">
        <v>2.8</v>
      </c>
      <c r="G330" s="35">
        <v>0.55000000000000004</v>
      </c>
      <c r="H330" s="35">
        <v>0.55000000000000004</v>
      </c>
      <c r="I330" s="35">
        <v>24.7</v>
      </c>
      <c r="J330" s="35">
        <v>24.7</v>
      </c>
      <c r="K330" s="35">
        <v>114.95</v>
      </c>
      <c r="L330" s="35">
        <v>114.95</v>
      </c>
    </row>
    <row r="331" spans="1:12">
      <c r="A331" s="207"/>
      <c r="B331" s="208" t="s">
        <v>121</v>
      </c>
      <c r="C331" s="209">
        <f t="shared" ref="C331:L331" si="19">SUM(C324:C330)</f>
        <v>800</v>
      </c>
      <c r="D331" s="209">
        <f t="shared" si="19"/>
        <v>920</v>
      </c>
      <c r="E331" s="210">
        <f>SUM(E324:E330)</f>
        <v>26.1</v>
      </c>
      <c r="F331" s="210">
        <f>SUM(F324:F330)</f>
        <v>27.75</v>
      </c>
      <c r="G331" s="210">
        <f t="shared" si="19"/>
        <v>26.810000000000002</v>
      </c>
      <c r="H331" s="210">
        <f t="shared" si="19"/>
        <v>29.8</v>
      </c>
      <c r="I331" s="210">
        <f t="shared" si="19"/>
        <v>104.64</v>
      </c>
      <c r="J331" s="210">
        <f t="shared" si="19"/>
        <v>113.96</v>
      </c>
      <c r="K331" s="211">
        <f t="shared" si="19"/>
        <v>782.2</v>
      </c>
      <c r="L331" s="211">
        <f t="shared" si="19"/>
        <v>856.65000000000009</v>
      </c>
    </row>
    <row r="332" spans="1:12">
      <c r="A332" s="212"/>
      <c r="B332" s="213" t="s">
        <v>122</v>
      </c>
      <c r="C332" s="214">
        <v>700</v>
      </c>
      <c r="D332" s="214">
        <v>800</v>
      </c>
      <c r="E332" s="215" t="s">
        <v>94</v>
      </c>
      <c r="F332" s="216" t="s">
        <v>95</v>
      </c>
      <c r="G332" s="215" t="s">
        <v>96</v>
      </c>
      <c r="H332" s="216" t="s">
        <v>97</v>
      </c>
      <c r="I332" s="215" t="s">
        <v>98</v>
      </c>
      <c r="J332" s="216" t="s">
        <v>99</v>
      </c>
      <c r="K332" s="217" t="s">
        <v>100</v>
      </c>
      <c r="L332" s="218" t="s">
        <v>101</v>
      </c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6"/>
      <c r="B335" s="17"/>
      <c r="C335" s="16"/>
      <c r="D335" s="16"/>
      <c r="E335" s="98"/>
      <c r="F335" s="98"/>
      <c r="G335" s="98"/>
      <c r="H335" s="98"/>
      <c r="I335" s="98"/>
      <c r="J335" s="98"/>
      <c r="K335" s="98"/>
      <c r="L335" s="98"/>
    </row>
    <row r="336" spans="1:12">
      <c r="A336" s="16"/>
      <c r="B336" s="17"/>
      <c r="C336" s="16"/>
      <c r="D336" s="16"/>
      <c r="E336" s="124"/>
      <c r="F336" s="124"/>
      <c r="G336" s="124"/>
      <c r="H336" s="124"/>
      <c r="I336" s="124"/>
      <c r="J336" s="124"/>
      <c r="K336" s="98"/>
      <c r="L336" s="98"/>
    </row>
    <row r="337" spans="1:12">
      <c r="A337" s="6"/>
      <c r="B337" s="118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>
      <c r="A338" s="6"/>
      <c r="B338" s="119" t="s">
        <v>88</v>
      </c>
      <c r="C338" s="7">
        <f t="shared" ref="C338:L338" si="20">C320+C287+C256+C224+C193+C160+C128+C95+C64+C33</f>
        <v>5400</v>
      </c>
      <c r="D338" s="7">
        <f t="shared" si="20"/>
        <v>6220</v>
      </c>
      <c r="E338" s="7">
        <f t="shared" si="20"/>
        <v>196.55600000000001</v>
      </c>
      <c r="F338" s="7">
        <f t="shared" si="20"/>
        <v>232.232</v>
      </c>
      <c r="G338" s="7">
        <f t="shared" si="20"/>
        <v>178.16000000000003</v>
      </c>
      <c r="H338" s="7">
        <f t="shared" si="20"/>
        <v>208.93</v>
      </c>
      <c r="I338" s="7">
        <f t="shared" si="20"/>
        <v>685.06000000000006</v>
      </c>
      <c r="J338" s="7">
        <f t="shared" si="20"/>
        <v>839.38000000000011</v>
      </c>
      <c r="K338" s="7">
        <f t="shared" si="20"/>
        <v>5161.83</v>
      </c>
      <c r="L338" s="7">
        <f t="shared" si="20"/>
        <v>6207.9400000000005</v>
      </c>
    </row>
    <row r="339" spans="1:12">
      <c r="A339" s="6"/>
      <c r="B339" s="119" t="s">
        <v>32</v>
      </c>
      <c r="C339" s="6">
        <f>C338/10</f>
        <v>540</v>
      </c>
      <c r="D339" s="6">
        <f>D338/10</f>
        <v>622</v>
      </c>
      <c r="E339" s="120">
        <f>E338/10</f>
        <v>19.6556</v>
      </c>
      <c r="F339" s="120">
        <f t="shared" ref="F339:L339" si="21">F338/10</f>
        <v>23.223199999999999</v>
      </c>
      <c r="G339" s="120">
        <f t="shared" si="21"/>
        <v>17.816000000000003</v>
      </c>
      <c r="H339" s="120">
        <f t="shared" si="21"/>
        <v>20.893000000000001</v>
      </c>
      <c r="I339" s="120">
        <f t="shared" si="21"/>
        <v>68.506</v>
      </c>
      <c r="J339" s="120">
        <f t="shared" si="21"/>
        <v>83.938000000000017</v>
      </c>
      <c r="K339" s="120">
        <f t="shared" si="21"/>
        <v>516.18299999999999</v>
      </c>
      <c r="L339" s="120">
        <f t="shared" si="21"/>
        <v>620.7940000000001</v>
      </c>
    </row>
    <row r="340" spans="1:12">
      <c r="A340" s="16"/>
      <c r="B340" s="121"/>
      <c r="C340" s="16"/>
      <c r="D340" s="16"/>
      <c r="E340" s="122"/>
      <c r="F340" s="122"/>
      <c r="G340" s="122"/>
      <c r="H340" s="122"/>
      <c r="I340" s="122"/>
      <c r="J340" s="122"/>
      <c r="K340" s="122"/>
      <c r="L340" s="122"/>
    </row>
    <row r="341" spans="1:12">
      <c r="A341" s="16"/>
      <c r="B341" s="17"/>
      <c r="C341" s="105"/>
      <c r="D341" s="105"/>
      <c r="E341" s="67"/>
      <c r="F341" s="67"/>
      <c r="G341" s="67"/>
      <c r="H341" s="67"/>
      <c r="I341" s="67"/>
      <c r="J341" s="67"/>
      <c r="K341" s="67"/>
      <c r="L341" s="67"/>
    </row>
    <row r="342" spans="1:12">
      <c r="A342" s="16"/>
      <c r="B342" s="91" t="s">
        <v>73</v>
      </c>
      <c r="C342" s="92">
        <v>500</v>
      </c>
      <c r="D342" s="92">
        <v>550</v>
      </c>
      <c r="E342" s="108" t="s">
        <v>17</v>
      </c>
      <c r="F342" s="94" t="s">
        <v>18</v>
      </c>
      <c r="G342" s="93" t="s">
        <v>19</v>
      </c>
      <c r="H342" s="94" t="s">
        <v>20</v>
      </c>
      <c r="I342" s="108" t="s">
        <v>21</v>
      </c>
      <c r="J342" s="94" t="s">
        <v>22</v>
      </c>
      <c r="K342" s="109" t="s">
        <v>23</v>
      </c>
      <c r="L342" s="94" t="s">
        <v>24</v>
      </c>
    </row>
    <row r="343" spans="1:12">
      <c r="A343" s="16"/>
      <c r="B343" s="17"/>
      <c r="C343" s="105"/>
      <c r="D343" s="105"/>
      <c r="E343" s="67"/>
      <c r="F343" s="67"/>
      <c r="G343" s="67"/>
      <c r="H343" s="67"/>
      <c r="I343" s="67"/>
      <c r="J343" s="67"/>
      <c r="K343" s="67"/>
      <c r="L343" s="67"/>
    </row>
    <row r="344" spans="1:12" ht="37.5" customHeight="1">
      <c r="A344" s="261" t="s">
        <v>77</v>
      </c>
      <c r="B344" s="262"/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</row>
    <row r="345" spans="1:12" ht="25.5" customHeight="1">
      <c r="A345" s="261" t="s">
        <v>46</v>
      </c>
      <c r="B345" s="261"/>
      <c r="C345" s="261"/>
      <c r="D345" s="261"/>
      <c r="E345" s="261"/>
      <c r="F345" s="261"/>
      <c r="G345" s="261"/>
      <c r="H345" s="261"/>
      <c r="I345" s="261"/>
      <c r="J345" s="261"/>
      <c r="K345" s="261"/>
      <c r="L345" s="261"/>
    </row>
    <row r="346" spans="1:12" ht="30.75" customHeight="1">
      <c r="A346" s="261" t="s">
        <v>45</v>
      </c>
      <c r="B346" s="261"/>
      <c r="C346" s="261"/>
      <c r="D346" s="261"/>
      <c r="E346" s="261"/>
      <c r="F346" s="261"/>
      <c r="G346" s="261"/>
      <c r="H346" s="261"/>
      <c r="I346" s="261"/>
      <c r="J346" s="261"/>
      <c r="K346" s="261"/>
      <c r="L346" s="261"/>
    </row>
    <row r="347" spans="1:12" ht="23.25" customHeight="1">
      <c r="A347" s="261" t="s">
        <v>47</v>
      </c>
      <c r="B347" s="261"/>
      <c r="C347" s="261"/>
      <c r="D347" s="261"/>
      <c r="E347" s="261"/>
      <c r="F347" s="261"/>
      <c r="G347" s="261"/>
      <c r="H347" s="261"/>
      <c r="I347" s="261"/>
      <c r="J347" s="261"/>
      <c r="K347" s="261"/>
      <c r="L347" s="261"/>
    </row>
    <row r="348" spans="1:12" ht="25.5" customHeight="1">
      <c r="A348" s="261" t="s">
        <v>48</v>
      </c>
      <c r="B348" s="261"/>
      <c r="C348" s="261"/>
      <c r="D348" s="261"/>
      <c r="E348" s="261"/>
      <c r="F348" s="261"/>
      <c r="G348" s="261"/>
      <c r="H348" s="261"/>
      <c r="I348" s="261"/>
      <c r="J348" s="261"/>
      <c r="K348" s="261"/>
      <c r="L348" s="261"/>
    </row>
    <row r="349" spans="1:12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>
      <c r="A352" s="16"/>
      <c r="B352" s="17"/>
      <c r="C352" s="105"/>
      <c r="D352" s="105"/>
      <c r="E352" s="16"/>
      <c r="F352" s="16"/>
      <c r="G352" s="16"/>
      <c r="H352" s="16"/>
      <c r="I352" s="16"/>
      <c r="J352" s="16"/>
      <c r="K352" s="16"/>
      <c r="L352" s="16"/>
    </row>
    <row r="353" spans="1:12">
      <c r="A353" s="16"/>
      <c r="B353" s="17"/>
      <c r="C353" s="105"/>
      <c r="D353" s="105"/>
      <c r="E353" s="98"/>
      <c r="F353" s="98"/>
      <c r="G353" s="98"/>
      <c r="H353" s="98"/>
      <c r="I353" s="98"/>
      <c r="J353" s="98"/>
      <c r="K353" s="98"/>
      <c r="L353" s="98"/>
    </row>
    <row r="354" spans="1:12">
      <c r="A354" s="16"/>
      <c r="B354" s="17"/>
      <c r="C354" s="105"/>
      <c r="D354" s="105"/>
      <c r="E354" s="98"/>
      <c r="F354" s="98"/>
      <c r="G354" s="98"/>
      <c r="H354" s="98"/>
      <c r="I354" s="98"/>
      <c r="J354" s="98"/>
      <c r="K354" s="98"/>
      <c r="L354" s="98"/>
    </row>
    <row r="355" spans="1:12">
      <c r="A355" s="16"/>
      <c r="B355" s="17"/>
      <c r="C355" s="105"/>
      <c r="D355" s="105"/>
      <c r="E355" s="98"/>
      <c r="F355" s="98"/>
      <c r="G355" s="98"/>
      <c r="H355" s="98"/>
      <c r="I355" s="98"/>
      <c r="J355" s="98"/>
      <c r="K355" s="98"/>
      <c r="L355" s="98"/>
    </row>
    <row r="356" spans="1:12">
      <c r="A356" s="16"/>
      <c r="B356" s="17"/>
      <c r="C356" s="105"/>
      <c r="D356" s="105"/>
      <c r="E356" s="98"/>
      <c r="F356" s="98"/>
      <c r="G356" s="98"/>
      <c r="H356" s="98"/>
      <c r="I356" s="98"/>
      <c r="J356" s="98"/>
      <c r="K356" s="98"/>
      <c r="L356" s="98"/>
    </row>
  </sheetData>
  <mergeCells count="103">
    <mergeCell ref="K20:L20"/>
    <mergeCell ref="A21:L21"/>
    <mergeCell ref="C23:D24"/>
    <mergeCell ref="E23:J23"/>
    <mergeCell ref="K23:L23"/>
    <mergeCell ref="A53:L53"/>
    <mergeCell ref="C55:D56"/>
    <mergeCell ref="E55:J55"/>
    <mergeCell ref="K55:L55"/>
    <mergeCell ref="E56:F56"/>
    <mergeCell ref="G56:H56"/>
    <mergeCell ref="I56:J56"/>
    <mergeCell ref="K56:L56"/>
    <mergeCell ref="G87:H87"/>
    <mergeCell ref="I87:J87"/>
    <mergeCell ref="K87:L87"/>
    <mergeCell ref="C86:D87"/>
    <mergeCell ref="E86:J86"/>
    <mergeCell ref="K86:L86"/>
    <mergeCell ref="E87:F87"/>
    <mergeCell ref="E24:F24"/>
    <mergeCell ref="G24:H24"/>
    <mergeCell ref="I24:J24"/>
    <mergeCell ref="K24:L24"/>
    <mergeCell ref="B84:K84"/>
    <mergeCell ref="A149:L149"/>
    <mergeCell ref="C151:D152"/>
    <mergeCell ref="E151:J151"/>
    <mergeCell ref="K151:L151"/>
    <mergeCell ref="E152:F152"/>
    <mergeCell ref="A116:L116"/>
    <mergeCell ref="C118:D119"/>
    <mergeCell ref="E118:J118"/>
    <mergeCell ref="K118:L118"/>
    <mergeCell ref="E119:F119"/>
    <mergeCell ref="G119:H119"/>
    <mergeCell ref="I119:J119"/>
    <mergeCell ref="K119:L119"/>
    <mergeCell ref="A212:L212"/>
    <mergeCell ref="C214:D215"/>
    <mergeCell ref="E214:J214"/>
    <mergeCell ref="K214:L214"/>
    <mergeCell ref="E215:F215"/>
    <mergeCell ref="K247:L247"/>
    <mergeCell ref="K215:L215"/>
    <mergeCell ref="G152:H152"/>
    <mergeCell ref="I152:J152"/>
    <mergeCell ref="K152:L152"/>
    <mergeCell ref="A181:L181"/>
    <mergeCell ref="C183:D184"/>
    <mergeCell ref="E183:J183"/>
    <mergeCell ref="K183:L183"/>
    <mergeCell ref="E184:F184"/>
    <mergeCell ref="G184:H184"/>
    <mergeCell ref="I184:J184"/>
    <mergeCell ref="K184:L184"/>
    <mergeCell ref="G215:H215"/>
    <mergeCell ref="I215:J215"/>
    <mergeCell ref="A277:L277"/>
    <mergeCell ref="A239:L239"/>
    <mergeCell ref="A245:L245"/>
    <mergeCell ref="C246:D247"/>
    <mergeCell ref="E246:J246"/>
    <mergeCell ref="K246:L246"/>
    <mergeCell ref="E247:F247"/>
    <mergeCell ref="G247:H247"/>
    <mergeCell ref="I247:J247"/>
    <mergeCell ref="E311:F311"/>
    <mergeCell ref="G311:H311"/>
    <mergeCell ref="I311:J311"/>
    <mergeCell ref="K311:L311"/>
    <mergeCell ref="A308:L308"/>
    <mergeCell ref="C278:D279"/>
    <mergeCell ref="E278:J278"/>
    <mergeCell ref="K278:L278"/>
    <mergeCell ref="E279:F279"/>
    <mergeCell ref="G279:H279"/>
    <mergeCell ref="I279:J279"/>
    <mergeCell ref="K279:L279"/>
    <mergeCell ref="A344:L344"/>
    <mergeCell ref="A345:L345"/>
    <mergeCell ref="A346:L346"/>
    <mergeCell ref="A347:L347"/>
    <mergeCell ref="A348:L348"/>
    <mergeCell ref="A7:L7"/>
    <mergeCell ref="A9:M9"/>
    <mergeCell ref="A10:M10"/>
    <mergeCell ref="A11:M11"/>
    <mergeCell ref="A12:M12"/>
    <mergeCell ref="A13:M13"/>
    <mergeCell ref="F314:H314"/>
    <mergeCell ref="F282:H282"/>
    <mergeCell ref="F250:H250"/>
    <mergeCell ref="F218:H218"/>
    <mergeCell ref="F187:H187"/>
    <mergeCell ref="F155:H155"/>
    <mergeCell ref="F122:H122"/>
    <mergeCell ref="F90:H90"/>
    <mergeCell ref="F59:H59"/>
    <mergeCell ref="F27:H27"/>
    <mergeCell ref="C310:D311"/>
    <mergeCell ref="E310:J310"/>
    <mergeCell ref="K310:L3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1" manualBreakCount="11">
    <brk id="19" max="13" man="1"/>
    <brk id="36" max="13" man="1"/>
    <brk id="58" max="13" man="1"/>
    <brk id="79" max="13" man="1"/>
    <brk id="101" max="13" man="1"/>
    <brk id="123" max="13" man="1"/>
    <brk id="146" max="13" man="1"/>
    <brk id="169" max="13" man="1"/>
    <brk id="192" max="13" man="1"/>
    <brk id="212" max="13" man="1"/>
    <brk id="2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2022-09-26T12:00:38Z</cp:lastPrinted>
  <dcterms:created xsi:type="dcterms:W3CDTF">2022-03-23T05:35:44Z</dcterms:created>
  <dcterms:modified xsi:type="dcterms:W3CDTF">2023-07-27T09:26:04Z</dcterms:modified>
</cp:coreProperties>
</file>